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nual Budget\LBP FORM 2021\"/>
    </mc:Choice>
  </mc:AlternateContent>
  <xr:revisionPtr revIDLastSave="0" documentId="13_ncr:1_{9DCA58BA-259C-4449-897B-7415EDF003B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Edit" sheetId="4" r:id="rId2"/>
    <sheet name="Sheet2" sheetId="2" r:id="rId3"/>
    <sheet name="Sheet3" sheetId="3" r:id="rId4"/>
  </sheets>
  <calcPr calcId="181029"/>
</workbook>
</file>

<file path=xl/calcChain.xml><?xml version="1.0" encoding="utf-8"?>
<calcChain xmlns="http://schemas.openxmlformats.org/spreadsheetml/2006/main">
  <c r="AD192" i="1" l="1"/>
  <c r="AB19" i="1"/>
  <c r="AB202" i="1"/>
  <c r="X228" i="1"/>
  <c r="AE17" i="1" l="1"/>
  <c r="AE16" i="1"/>
  <c r="AB17" i="1"/>
  <c r="AB16" i="1"/>
  <c r="AB15" i="1"/>
  <c r="AB14" i="1"/>
  <c r="X30" i="1"/>
  <c r="X19" i="1"/>
  <c r="X16" i="1"/>
  <c r="X15" i="1"/>
  <c r="X14" i="1"/>
  <c r="G32" i="1"/>
  <c r="X215" i="1"/>
  <c r="AF215" i="1" s="1"/>
  <c r="AE227" i="1"/>
  <c r="AE226" i="1"/>
  <c r="AE224" i="1"/>
  <c r="AE225" i="1"/>
  <c r="AE223" i="1"/>
  <c r="AE221" i="1"/>
  <c r="AE220" i="1"/>
  <c r="AE219" i="1"/>
  <c r="AE218" i="1"/>
  <c r="AE217" i="1"/>
  <c r="AE216" i="1"/>
  <c r="AE214" i="1"/>
  <c r="AE213" i="1"/>
  <c r="AE212" i="1"/>
  <c r="AE211" i="1"/>
  <c r="AE208" i="1"/>
  <c r="AE207" i="1"/>
  <c r="AE206" i="1"/>
  <c r="AE205" i="1"/>
  <c r="AE204" i="1"/>
  <c r="AE203" i="1"/>
  <c r="AE202" i="1"/>
  <c r="AE209" i="1"/>
  <c r="AB227" i="1"/>
  <c r="AB226" i="1"/>
  <c r="AB225" i="1"/>
  <c r="AB223" i="1"/>
  <c r="AB220" i="1"/>
  <c r="AB211" i="1"/>
  <c r="AB207" i="1"/>
  <c r="AB206" i="1"/>
  <c r="AB205" i="1"/>
  <c r="AB203" i="1"/>
  <c r="X227" i="1"/>
  <c r="X226" i="1"/>
  <c r="X225" i="1"/>
  <c r="X223" i="1"/>
  <c r="X220" i="1"/>
  <c r="X218" i="1"/>
  <c r="X211" i="1"/>
  <c r="X207" i="1"/>
  <c r="X206" i="1"/>
  <c r="X205" i="1"/>
  <c r="X203" i="1"/>
  <c r="M228" i="1"/>
  <c r="AF223" i="1" l="1"/>
  <c r="AF225" i="1"/>
  <c r="AF226" i="1"/>
  <c r="AF205" i="1"/>
  <c r="AF227" i="1"/>
  <c r="AF220" i="1"/>
  <c r="AF211" i="1"/>
  <c r="AF206" i="1"/>
  <c r="AF207" i="1"/>
  <c r="AF203" i="1"/>
  <c r="AD228" i="1"/>
  <c r="E228" i="1" l="1"/>
  <c r="X191" i="1" l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AF103" i="1" s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3" i="1"/>
  <c r="X62" i="1"/>
  <c r="X61" i="1"/>
  <c r="X67" i="1"/>
  <c r="X66" i="1"/>
  <c r="X65" i="1"/>
  <c r="X64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AE67" i="1" l="1"/>
  <c r="AC47" i="1"/>
  <c r="AC192" i="1" s="1"/>
  <c r="AB188" i="1"/>
  <c r="AF188" i="1" s="1"/>
  <c r="AB187" i="1"/>
  <c r="AB186" i="1"/>
  <c r="AB185" i="1"/>
  <c r="AB184" i="1"/>
  <c r="AB183" i="1"/>
  <c r="AB182" i="1"/>
  <c r="AB180" i="1"/>
  <c r="AB179" i="1"/>
  <c r="AB178" i="1"/>
  <c r="AB177" i="1"/>
  <c r="AB176" i="1"/>
  <c r="AB174" i="1"/>
  <c r="AB173" i="1"/>
  <c r="AB172" i="1"/>
  <c r="AB171" i="1"/>
  <c r="AB170" i="1"/>
  <c r="AB169" i="1"/>
  <c r="AB168" i="1"/>
  <c r="AB166" i="1"/>
  <c r="AB165" i="1"/>
  <c r="AB164" i="1"/>
  <c r="AB163" i="1"/>
  <c r="AB161" i="1"/>
  <c r="AB160" i="1"/>
  <c r="AB158" i="1"/>
  <c r="AB157" i="1"/>
  <c r="AB153" i="1"/>
  <c r="AB131" i="1"/>
  <c r="AB130" i="1"/>
  <c r="AB129" i="1"/>
  <c r="AB112" i="1"/>
  <c r="AF112" i="1" s="1"/>
  <c r="AB99" i="1"/>
  <c r="AB97" i="1"/>
  <c r="AF97" i="1" s="1"/>
  <c r="AB92" i="1"/>
  <c r="AB91" i="1"/>
  <c r="AF91" i="1" s="1"/>
  <c r="AB88" i="1"/>
  <c r="AF88" i="1" s="1"/>
  <c r="AB78" i="1"/>
  <c r="AF78" i="1" s="1"/>
  <c r="AB70" i="1"/>
  <c r="AF70" i="1" s="1"/>
  <c r="AB68" i="1"/>
  <c r="AF68" i="1" s="1"/>
  <c r="AB63" i="1"/>
  <c r="AB62" i="1"/>
  <c r="AB61" i="1"/>
  <c r="AB67" i="1"/>
  <c r="AB49" i="1"/>
  <c r="AF49" i="1" s="1"/>
  <c r="AB48" i="1"/>
  <c r="AF48" i="1" s="1"/>
  <c r="AB47" i="1"/>
  <c r="AF47" i="1" s="1"/>
  <c r="AF67" i="1" l="1"/>
  <c r="O192" i="1"/>
  <c r="AE182" i="1"/>
  <c r="AF182" i="1" s="1"/>
  <c r="AE183" i="1"/>
  <c r="AF183" i="1" s="1"/>
  <c r="AE184" i="1"/>
  <c r="AF184" i="1" s="1"/>
  <c r="AE185" i="1"/>
  <c r="AF185" i="1" s="1"/>
  <c r="AE186" i="1"/>
  <c r="AF186" i="1" s="1"/>
  <c r="AE187" i="1"/>
  <c r="AF187" i="1" s="1"/>
  <c r="AE176" i="1"/>
  <c r="AF176" i="1" s="1"/>
  <c r="AE177" i="1"/>
  <c r="AF177" i="1" s="1"/>
  <c r="AE178" i="1"/>
  <c r="AF178" i="1" s="1"/>
  <c r="AE179" i="1"/>
  <c r="AF179" i="1" s="1"/>
  <c r="AE180" i="1"/>
  <c r="AF180" i="1" s="1"/>
  <c r="AE168" i="1"/>
  <c r="AF168" i="1" s="1"/>
  <c r="AE169" i="1"/>
  <c r="AF169" i="1" s="1"/>
  <c r="AE170" i="1"/>
  <c r="AF170" i="1" s="1"/>
  <c r="AE171" i="1"/>
  <c r="AF171" i="1" s="1"/>
  <c r="AE172" i="1"/>
  <c r="AF172" i="1" s="1"/>
  <c r="AE173" i="1"/>
  <c r="AF173" i="1" s="1"/>
  <c r="AE174" i="1"/>
  <c r="AF174" i="1" s="1"/>
  <c r="AE163" i="1"/>
  <c r="AF163" i="1" s="1"/>
  <c r="AE164" i="1"/>
  <c r="AF164" i="1" s="1"/>
  <c r="AE165" i="1"/>
  <c r="AF165" i="1" s="1"/>
  <c r="AE166" i="1"/>
  <c r="AF166" i="1" s="1"/>
  <c r="AE160" i="1"/>
  <c r="AF160" i="1" s="1"/>
  <c r="AE161" i="1"/>
  <c r="AF161" i="1" s="1"/>
  <c r="AE192" i="1"/>
  <c r="AE63" i="1"/>
  <c r="AF63" i="1" s="1"/>
  <c r="AE62" i="1"/>
  <c r="AF62" i="1" s="1"/>
  <c r="AE61" i="1"/>
  <c r="AF61" i="1" s="1"/>
  <c r="AE158" i="1" l="1"/>
  <c r="AF158" i="1" s="1"/>
  <c r="AE157" i="1"/>
  <c r="AF157" i="1" s="1"/>
  <c r="AE153" i="1"/>
  <c r="AF153" i="1" s="1"/>
  <c r="AE131" i="1"/>
  <c r="AF131" i="1" s="1"/>
  <c r="AE130" i="1"/>
  <c r="AF130" i="1" s="1"/>
  <c r="AE129" i="1"/>
  <c r="AF129" i="1" s="1"/>
  <c r="H192" i="1" l="1"/>
  <c r="F192" i="1"/>
  <c r="AC32" i="1" l="1"/>
  <c r="Y32" i="1"/>
  <c r="E24" i="1"/>
  <c r="E9" i="1"/>
  <c r="F32" i="1"/>
  <c r="E32" i="1" l="1"/>
  <c r="AA192" i="1"/>
  <c r="J192" i="1"/>
  <c r="AE113" i="1" l="1"/>
  <c r="O228" i="1" l="1"/>
  <c r="X209" i="1" l="1"/>
  <c r="AB216" i="1"/>
  <c r="N228" i="1" l="1"/>
  <c r="U192" i="1" l="1"/>
  <c r="V192" i="1" l="1"/>
  <c r="AE190" i="1" l="1"/>
  <c r="AE189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1" i="1"/>
  <c r="AE110" i="1"/>
  <c r="AE109" i="1"/>
  <c r="AE108" i="1"/>
  <c r="AE107" i="1"/>
  <c r="AE106" i="1"/>
  <c r="AE105" i="1"/>
  <c r="AE104" i="1"/>
  <c r="AE102" i="1"/>
  <c r="AE101" i="1"/>
  <c r="AE100" i="1"/>
  <c r="AE96" i="1"/>
  <c r="AE95" i="1"/>
  <c r="AE94" i="1"/>
  <c r="AE87" i="1"/>
  <c r="AE86" i="1"/>
  <c r="AE85" i="1"/>
  <c r="AE84" i="1"/>
  <c r="AE83" i="1"/>
  <c r="AE81" i="1"/>
  <c r="AE80" i="1"/>
  <c r="AE79" i="1"/>
  <c r="AE77" i="1"/>
  <c r="AE74" i="1"/>
  <c r="AE72" i="1"/>
  <c r="AE69" i="1"/>
  <c r="AE65" i="1"/>
  <c r="AE64" i="1"/>
  <c r="AE60" i="1"/>
  <c r="AE59" i="1"/>
  <c r="AE58" i="1"/>
  <c r="AE57" i="1"/>
  <c r="AE56" i="1"/>
  <c r="AE191" i="1"/>
  <c r="AE46" i="1"/>
  <c r="AE45" i="1"/>
  <c r="AE44" i="1"/>
  <c r="AE43" i="1"/>
  <c r="AE42" i="1"/>
  <c r="AE41" i="1"/>
  <c r="AB190" i="1"/>
  <c r="AB189" i="1"/>
  <c r="AB181" i="1"/>
  <c r="AB175" i="1"/>
  <c r="AB167" i="1"/>
  <c r="AB162" i="1"/>
  <c r="AB159" i="1"/>
  <c r="AB156" i="1"/>
  <c r="AB155" i="1"/>
  <c r="AB154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F138" i="1" s="1"/>
  <c r="AB137" i="1"/>
  <c r="AB136" i="1"/>
  <c r="AF136" i="1" s="1"/>
  <c r="AB135" i="1"/>
  <c r="AB134" i="1"/>
  <c r="AB133" i="1"/>
  <c r="AF133" i="1" s="1"/>
  <c r="AB132" i="1"/>
  <c r="AF132" i="1" s="1"/>
  <c r="AB128" i="1"/>
  <c r="AB127" i="1"/>
  <c r="AB126" i="1"/>
  <c r="AB125" i="1"/>
  <c r="AF125" i="1" s="1"/>
  <c r="AB124" i="1"/>
  <c r="AB123" i="1"/>
  <c r="AB122" i="1"/>
  <c r="AB121" i="1"/>
  <c r="AF121" i="1" s="1"/>
  <c r="AB120" i="1"/>
  <c r="AB119" i="1"/>
  <c r="AB118" i="1"/>
  <c r="AB117" i="1"/>
  <c r="AF117" i="1" s="1"/>
  <c r="AB116" i="1"/>
  <c r="AB115" i="1"/>
  <c r="AB114" i="1"/>
  <c r="AB113" i="1"/>
  <c r="AF113" i="1" s="1"/>
  <c r="AB111" i="1"/>
  <c r="AB110" i="1"/>
  <c r="AB109" i="1"/>
  <c r="AB108" i="1"/>
  <c r="AB107" i="1"/>
  <c r="AB106" i="1"/>
  <c r="AB105" i="1"/>
  <c r="AB104" i="1"/>
  <c r="AB102" i="1"/>
  <c r="AB101" i="1"/>
  <c r="AB100" i="1"/>
  <c r="AB96" i="1"/>
  <c r="AB90" i="1"/>
  <c r="AB89" i="1"/>
  <c r="AB87" i="1"/>
  <c r="AB86" i="1"/>
  <c r="AB85" i="1"/>
  <c r="AB84" i="1"/>
  <c r="AB83" i="1"/>
  <c r="AB82" i="1"/>
  <c r="AB81" i="1"/>
  <c r="AB80" i="1"/>
  <c r="AB79" i="1"/>
  <c r="AB77" i="1"/>
  <c r="AB76" i="1"/>
  <c r="AF76" i="1" s="1"/>
  <c r="AB72" i="1"/>
  <c r="AB69" i="1"/>
  <c r="AB65" i="1"/>
  <c r="AB64" i="1"/>
  <c r="AF64" i="1" s="1"/>
  <c r="AB59" i="1"/>
  <c r="AB58" i="1"/>
  <c r="AB57" i="1"/>
  <c r="AB56" i="1"/>
  <c r="AB54" i="1"/>
  <c r="AF54" i="1" s="1"/>
  <c r="AB53" i="1"/>
  <c r="AF53" i="1" s="1"/>
  <c r="AB52" i="1"/>
  <c r="AF52" i="1" s="1"/>
  <c r="AB51" i="1"/>
  <c r="AF51" i="1" s="1"/>
  <c r="AB46" i="1"/>
  <c r="AB45" i="1"/>
  <c r="AB44" i="1"/>
  <c r="AB43" i="1"/>
  <c r="AB42" i="1"/>
  <c r="AB41" i="1"/>
  <c r="AB191" i="1"/>
  <c r="AB224" i="1"/>
  <c r="AB221" i="1"/>
  <c r="AB219" i="1"/>
  <c r="AB218" i="1"/>
  <c r="AF218" i="1" s="1"/>
  <c r="AB214" i="1"/>
  <c r="AB213" i="1"/>
  <c r="AB212" i="1"/>
  <c r="AB210" i="1"/>
  <c r="AB208" i="1"/>
  <c r="AB204" i="1"/>
  <c r="X219" i="1"/>
  <c r="X217" i="1"/>
  <c r="X216" i="1"/>
  <c r="AF216" i="1" s="1"/>
  <c r="X214" i="1"/>
  <c r="X213" i="1"/>
  <c r="AE222" i="1"/>
  <c r="AC228" i="1"/>
  <c r="X222" i="1"/>
  <c r="AA228" i="1"/>
  <c r="Z228" i="1"/>
  <c r="AB209" i="1"/>
  <c r="F228" i="1"/>
  <c r="AB55" i="1"/>
  <c r="AE99" i="1"/>
  <c r="AF99" i="1" s="1"/>
  <c r="AF118" i="1" l="1"/>
  <c r="AF189" i="1"/>
  <c r="AF96" i="1"/>
  <c r="AF83" i="1"/>
  <c r="AF109" i="1"/>
  <c r="AF100" i="1"/>
  <c r="AF56" i="1"/>
  <c r="AF115" i="1"/>
  <c r="AF116" i="1"/>
  <c r="AF110" i="1"/>
  <c r="AF124" i="1"/>
  <c r="AF101" i="1"/>
  <c r="AF85" i="1"/>
  <c r="AF123" i="1"/>
  <c r="AF119" i="1"/>
  <c r="AF120" i="1"/>
  <c r="AF114" i="1"/>
  <c r="AF122" i="1"/>
  <c r="AF191" i="1"/>
  <c r="AF69" i="1"/>
  <c r="AF72" i="1"/>
  <c r="AF84" i="1"/>
  <c r="AF213" i="1"/>
  <c r="AF77" i="1"/>
  <c r="AF214" i="1"/>
  <c r="AF105" i="1"/>
  <c r="AF43" i="1"/>
  <c r="AF44" i="1"/>
  <c r="AF79" i="1"/>
  <c r="AF59" i="1"/>
  <c r="AF104" i="1"/>
  <c r="AF81" i="1"/>
  <c r="AF46" i="1"/>
  <c r="AF107" i="1"/>
  <c r="AF45" i="1"/>
  <c r="AF57" i="1"/>
  <c r="AF86" i="1"/>
  <c r="AF58" i="1"/>
  <c r="AF87" i="1"/>
  <c r="AF102" i="1"/>
  <c r="AF111" i="1"/>
  <c r="AF190" i="1"/>
  <c r="AF80" i="1"/>
  <c r="AF65" i="1"/>
  <c r="AF106" i="1"/>
  <c r="AF42" i="1"/>
  <c r="AF108" i="1"/>
  <c r="AF41" i="1"/>
  <c r="AF219" i="1"/>
  <c r="AE98" i="1"/>
  <c r="AE156" i="1"/>
  <c r="AF156" i="1" s="1"/>
  <c r="AE155" i="1"/>
  <c r="AF155" i="1" s="1"/>
  <c r="AE154" i="1"/>
  <c r="AF154" i="1" s="1"/>
  <c r="AE152" i="1"/>
  <c r="AF152" i="1" s="1"/>
  <c r="AE151" i="1"/>
  <c r="AF151" i="1" s="1"/>
  <c r="AB60" i="1"/>
  <c r="AF60" i="1" s="1"/>
  <c r="AB74" i="1"/>
  <c r="AF74" i="1" s="1"/>
  <c r="Y192" i="1"/>
  <c r="E192" i="1" l="1"/>
  <c r="X18" i="1"/>
  <c r="AE18" i="1"/>
  <c r="AB18" i="1"/>
  <c r="AB8" i="1"/>
  <c r="AF18" i="1" l="1"/>
  <c r="AF234" i="1" l="1"/>
  <c r="AD32" i="1" l="1"/>
  <c r="J228" i="1"/>
  <c r="AE210" i="1"/>
  <c r="AE228" i="1" s="1"/>
  <c r="AB222" i="1"/>
  <c r="AF222" i="1" s="1"/>
  <c r="AB217" i="1"/>
  <c r="Y228" i="1"/>
  <c r="X224" i="1"/>
  <c r="AF224" i="1" s="1"/>
  <c r="X221" i="1"/>
  <c r="AF221" i="1" s="1"/>
  <c r="X210" i="1"/>
  <c r="AF209" i="1"/>
  <c r="X208" i="1"/>
  <c r="AF208" i="1" s="1"/>
  <c r="X204" i="1"/>
  <c r="AF204" i="1" s="1"/>
  <c r="X202" i="1"/>
  <c r="L228" i="1"/>
  <c r="I228" i="1"/>
  <c r="H228" i="1"/>
  <c r="G228" i="1"/>
  <c r="AE150" i="1"/>
  <c r="AF150" i="1" s="1"/>
  <c r="AE82" i="1"/>
  <c r="AF82" i="1" s="1"/>
  <c r="AE40" i="1"/>
  <c r="AF202" i="1" l="1"/>
  <c r="AF217" i="1"/>
  <c r="AB228" i="1"/>
  <c r="AF210" i="1"/>
  <c r="AE141" i="1"/>
  <c r="AF141" i="1" s="1"/>
  <c r="AE142" i="1"/>
  <c r="AF142" i="1" s="1"/>
  <c r="AE143" i="1"/>
  <c r="AF143" i="1" s="1"/>
  <c r="AE144" i="1"/>
  <c r="AF144" i="1" s="1"/>
  <c r="AE145" i="1"/>
  <c r="AF145" i="1" s="1"/>
  <c r="AE146" i="1"/>
  <c r="AF146" i="1" s="1"/>
  <c r="AE147" i="1"/>
  <c r="AF147" i="1" s="1"/>
  <c r="AE148" i="1"/>
  <c r="AF148" i="1" s="1"/>
  <c r="AE149" i="1"/>
  <c r="AF149" i="1" s="1"/>
  <c r="AE140" i="1"/>
  <c r="AF140" i="1" s="1"/>
  <c r="AE139" i="1"/>
  <c r="AF139" i="1" s="1"/>
  <c r="AE181" i="1"/>
  <c r="AF181" i="1" s="1"/>
  <c r="G192" i="1" l="1"/>
  <c r="AE31" i="1" l="1"/>
  <c r="AE25" i="1"/>
  <c r="AE26" i="1"/>
  <c r="AE27" i="1"/>
  <c r="AE28" i="1"/>
  <c r="AE21" i="1"/>
  <c r="AE22" i="1"/>
  <c r="AE23" i="1"/>
  <c r="AE19" i="1"/>
  <c r="AF19" i="1" s="1"/>
  <c r="AE14" i="1"/>
  <c r="AF14" i="1" s="1"/>
  <c r="AE15" i="1"/>
  <c r="AF15" i="1" s="1"/>
  <c r="AE10" i="1"/>
  <c r="AE11" i="1"/>
  <c r="AE12" i="1"/>
  <c r="AE13" i="1"/>
  <c r="AE8" i="1"/>
  <c r="AB31" i="1"/>
  <c r="AB25" i="1"/>
  <c r="AB26" i="1"/>
  <c r="AB27" i="1"/>
  <c r="AB28" i="1"/>
  <c r="AB20" i="1"/>
  <c r="AB21" i="1"/>
  <c r="AB22" i="1"/>
  <c r="AB23" i="1"/>
  <c r="AB10" i="1"/>
  <c r="AB11" i="1"/>
  <c r="AB12" i="1"/>
  <c r="AB13" i="1"/>
  <c r="AA32" i="1"/>
  <c r="Z32" i="1"/>
  <c r="X31" i="1"/>
  <c r="X25" i="1"/>
  <c r="X26" i="1"/>
  <c r="X27" i="1"/>
  <c r="X28" i="1"/>
  <c r="X20" i="1"/>
  <c r="X21" i="1"/>
  <c r="X22" i="1"/>
  <c r="X23" i="1"/>
  <c r="X17" i="1"/>
  <c r="AF17" i="1" s="1"/>
  <c r="X10" i="1"/>
  <c r="X11" i="1"/>
  <c r="X12" i="1"/>
  <c r="X13" i="1"/>
  <c r="X8" i="1"/>
  <c r="M32" i="1"/>
  <c r="L32" i="1"/>
  <c r="K32" i="1"/>
  <c r="J32" i="1"/>
  <c r="AF10" i="1" l="1"/>
  <c r="AE32" i="1"/>
  <c r="AF8" i="1"/>
  <c r="AB32" i="1"/>
  <c r="X32" i="1"/>
  <c r="AF12" i="1"/>
  <c r="AF22" i="1"/>
  <c r="AF23" i="1"/>
  <c r="AF11" i="1"/>
  <c r="AF31" i="1"/>
  <c r="AF21" i="1"/>
  <c r="AF13" i="1"/>
  <c r="AF20" i="1"/>
  <c r="AF27" i="1"/>
  <c r="AF26" i="1"/>
  <c r="AF28" i="1"/>
  <c r="AF25" i="1"/>
  <c r="I32" i="1"/>
  <c r="H32" i="1"/>
  <c r="F29" i="1"/>
  <c r="F9" i="1"/>
  <c r="AF32" i="1" l="1"/>
  <c r="J11" i="4"/>
  <c r="J29" i="4"/>
  <c r="J28" i="4"/>
  <c r="J13" i="4"/>
  <c r="I192" i="1" l="1"/>
  <c r="F196" i="4" l="1"/>
  <c r="J99" i="4"/>
  <c r="K150" i="4"/>
  <c r="J51" i="4"/>
  <c r="J14" i="4"/>
  <c r="J15" i="4"/>
  <c r="J16" i="4"/>
  <c r="J17" i="4"/>
  <c r="J18" i="4"/>
  <c r="J19" i="4"/>
  <c r="J20" i="4"/>
  <c r="J21" i="4"/>
  <c r="J22" i="4"/>
  <c r="J23" i="4"/>
  <c r="J24" i="4"/>
  <c r="J26" i="4"/>
  <c r="J27" i="4"/>
  <c r="J30" i="4"/>
  <c r="J31" i="4"/>
  <c r="J32" i="4"/>
  <c r="F33" i="4"/>
  <c r="G33" i="4"/>
  <c r="H33" i="4"/>
  <c r="J33" i="4" l="1"/>
  <c r="J149" i="4"/>
  <c r="J166" i="4"/>
  <c r="J181" i="4"/>
  <c r="I202" i="4"/>
  <c r="I203" i="4" s="1"/>
  <c r="H202" i="4"/>
  <c r="G202" i="4"/>
  <c r="F202" i="4"/>
  <c r="J201" i="4"/>
  <c r="J200" i="4"/>
  <c r="J199" i="4"/>
  <c r="J198" i="4"/>
  <c r="J196" i="4" l="1"/>
  <c r="J202" i="4"/>
  <c r="J119" i="4" l="1"/>
  <c r="J110" i="4"/>
  <c r="J106" i="4"/>
  <c r="J104" i="4"/>
  <c r="J96" i="4"/>
  <c r="J77" i="4"/>
  <c r="J75" i="4"/>
  <c r="J70" i="4"/>
  <c r="J68" i="4"/>
  <c r="J53" i="4"/>
  <c r="J128" i="4"/>
  <c r="J129" i="4"/>
  <c r="J130" i="4"/>
  <c r="J66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20" i="4"/>
  <c r="J121" i="4"/>
  <c r="J122" i="4"/>
  <c r="J123" i="4"/>
  <c r="J124" i="4"/>
  <c r="J125" i="4"/>
  <c r="J126" i="4"/>
  <c r="J127" i="4"/>
  <c r="J111" i="4"/>
  <c r="J112" i="4"/>
  <c r="J113" i="4"/>
  <c r="J114" i="4"/>
  <c r="J115" i="4"/>
  <c r="J116" i="4"/>
  <c r="J117" i="4"/>
  <c r="J118" i="4"/>
  <c r="J107" i="4"/>
  <c r="J108" i="4"/>
  <c r="J109" i="4"/>
  <c r="J105" i="4"/>
  <c r="J97" i="4"/>
  <c r="J103" i="4"/>
  <c r="J88" i="4"/>
  <c r="J89" i="4"/>
  <c r="J100" i="4"/>
  <c r="J98" i="4"/>
  <c r="J101" i="4"/>
  <c r="J102" i="4"/>
  <c r="J69" i="4"/>
  <c r="J71" i="4"/>
  <c r="J72" i="4"/>
  <c r="J73" i="4"/>
  <c r="J74" i="4"/>
  <c r="J76" i="4"/>
  <c r="J78" i="4"/>
  <c r="J79" i="4"/>
  <c r="J80" i="4"/>
  <c r="J81" i="4"/>
  <c r="J82" i="4"/>
  <c r="J83" i="4"/>
  <c r="J84" i="4"/>
  <c r="J85" i="4"/>
  <c r="J86" i="4"/>
  <c r="J87" i="4"/>
  <c r="J54" i="4"/>
  <c r="J55" i="4"/>
  <c r="J56" i="4"/>
  <c r="J57" i="4"/>
  <c r="J58" i="4"/>
  <c r="J59" i="4"/>
  <c r="J60" i="4"/>
  <c r="J61" i="4"/>
  <c r="J62" i="4"/>
  <c r="J63" i="4"/>
  <c r="J64" i="4"/>
  <c r="J65" i="4"/>
  <c r="J67" i="4"/>
  <c r="J46" i="4"/>
  <c r="J47" i="4"/>
  <c r="J48" i="4"/>
  <c r="J49" i="4"/>
  <c r="J50" i="4"/>
  <c r="J52" i="4"/>
  <c r="AB98" i="1"/>
  <c r="AF98" i="1" s="1"/>
  <c r="J150" i="4" l="1"/>
  <c r="J203" i="4" s="1"/>
  <c r="N192" i="1"/>
  <c r="AE159" i="1"/>
  <c r="AF159" i="1" s="1"/>
  <c r="AE162" i="1"/>
  <c r="AF162" i="1" s="1"/>
  <c r="AE167" i="1"/>
  <c r="AF167" i="1" s="1"/>
  <c r="AE175" i="1"/>
  <c r="AF175" i="1" s="1"/>
  <c r="AE126" i="1"/>
  <c r="AE127" i="1"/>
  <c r="AF127" i="1" s="1"/>
  <c r="AE128" i="1"/>
  <c r="AF128" i="1" s="1"/>
  <c r="AE134" i="1"/>
  <c r="AF134" i="1" s="1"/>
  <c r="AE135" i="1"/>
  <c r="AF135" i="1" s="1"/>
  <c r="AE137" i="1"/>
  <c r="AF137" i="1" s="1"/>
  <c r="AE93" i="1"/>
  <c r="AE92" i="1"/>
  <c r="AF92" i="1" s="1"/>
  <c r="AE89" i="1"/>
  <c r="AF89" i="1" s="1"/>
  <c r="AE90" i="1"/>
  <c r="AF90" i="1" s="1"/>
  <c r="AE73" i="1"/>
  <c r="AE75" i="1"/>
  <c r="AE71" i="1"/>
  <c r="AE66" i="1"/>
  <c r="AE55" i="1"/>
  <c r="AF55" i="1" s="1"/>
  <c r="AE50" i="1"/>
  <c r="AB71" i="1"/>
  <c r="AB73" i="1"/>
  <c r="AB75" i="1"/>
  <c r="AB93" i="1"/>
  <c r="AB94" i="1"/>
  <c r="AF94" i="1" s="1"/>
  <c r="AB95" i="1"/>
  <c r="AF95" i="1" s="1"/>
  <c r="AB40" i="1"/>
  <c r="AF40" i="1" s="1"/>
  <c r="AB50" i="1"/>
  <c r="AB66" i="1"/>
  <c r="AF50" i="1" l="1"/>
  <c r="AF93" i="1"/>
  <c r="AF66" i="1"/>
  <c r="AF75" i="1"/>
  <c r="AF73" i="1"/>
  <c r="AF126" i="1"/>
  <c r="AF71" i="1"/>
  <c r="W192" i="1"/>
  <c r="T192" i="1"/>
  <c r="S192" i="1"/>
  <c r="R192" i="1"/>
  <c r="Q192" i="1"/>
  <c r="AF192" i="1" l="1"/>
  <c r="P192" i="1"/>
  <c r="Z192" i="1"/>
  <c r="AB192" i="1" s="1"/>
  <c r="L192" i="1"/>
  <c r="K192" i="1"/>
  <c r="M192" i="1"/>
  <c r="X192" i="1" l="1"/>
  <c r="AG193" i="1" s="1"/>
  <c r="AG194" i="1"/>
  <c r="AH192" i="1"/>
  <c r="X212" i="1"/>
  <c r="K228" i="1"/>
  <c r="AF212" i="1" l="1"/>
  <c r="AF228" i="1" l="1"/>
  <c r="AF237" i="1" s="1"/>
  <c r="AF235" i="1" l="1"/>
  <c r="AH235" i="1" s="1"/>
  <c r="AH228" i="1"/>
  <c r="F150" i="4"/>
  <c r="H150" i="4"/>
  <c r="G150" i="4"/>
</calcChain>
</file>

<file path=xl/sharedStrings.xml><?xml version="1.0" encoding="utf-8"?>
<sst xmlns="http://schemas.openxmlformats.org/spreadsheetml/2006/main" count="713" uniqueCount="468">
  <si>
    <t>Particulars</t>
  </si>
  <si>
    <t>Maintenance and Other Operating Expenses</t>
  </si>
  <si>
    <t>Traveling Expenses</t>
  </si>
  <si>
    <t>Traveling Expenses - Library</t>
  </si>
  <si>
    <t>Traveling Expenses - HRMO</t>
  </si>
  <si>
    <t>Traveling Expenses - CeC</t>
  </si>
  <si>
    <t>Traveling Expenses - PESO</t>
  </si>
  <si>
    <t>Training and Scholarship Expenses</t>
  </si>
  <si>
    <t>Training Expenses</t>
  </si>
  <si>
    <t>Training Expenses - Library</t>
  </si>
  <si>
    <t>Training Expenses - HRMO</t>
  </si>
  <si>
    <t>Training Expenses - PESO</t>
  </si>
  <si>
    <t>Training Expenses - CeC</t>
  </si>
  <si>
    <t>Supplies and Materials Expenses</t>
  </si>
  <si>
    <t>Office Supplies Expenses - PESO</t>
  </si>
  <si>
    <t>Utility Expenses</t>
  </si>
  <si>
    <t>Electricity Expenses</t>
  </si>
  <si>
    <t>Communications Expenses</t>
  </si>
  <si>
    <t>Telephone Expenses</t>
  </si>
  <si>
    <t>Confidential, Intelligence and Extraordinary Expenses</t>
  </si>
  <si>
    <t>Confidential Expenses</t>
  </si>
  <si>
    <t>General Services</t>
  </si>
  <si>
    <t>Janitorial Services</t>
  </si>
  <si>
    <t>Security Services</t>
  </si>
  <si>
    <t>Other General Services</t>
  </si>
  <si>
    <t>Repairs and Maintenance</t>
  </si>
  <si>
    <t>R/M - Machinery and Equipment (Office Equipment)</t>
  </si>
  <si>
    <t>R/M - Transportation Equipment</t>
  </si>
  <si>
    <t>Taxes, Insurance Premiums and Other Fees</t>
  </si>
  <si>
    <t>Taxes, Duties and Licenses (Renewal of License - firearms)</t>
  </si>
  <si>
    <t>Insurance Expenses</t>
  </si>
  <si>
    <t>Other Maintenance and Operating Expenses</t>
  </si>
  <si>
    <t>Advertising Expenses</t>
  </si>
  <si>
    <t>Representation Expenses</t>
  </si>
  <si>
    <t>Transportation and Delivery Expenses</t>
  </si>
  <si>
    <t>Membership Dues and Contributions to Organizations</t>
  </si>
  <si>
    <t>Subscription Expenses - Library</t>
  </si>
  <si>
    <t>Donations</t>
  </si>
  <si>
    <t>TOTAL - MOOE</t>
  </si>
  <si>
    <t>Capital Outlays</t>
  </si>
  <si>
    <t xml:space="preserve">Office Equipment </t>
  </si>
  <si>
    <t>Traveling Expenses - Collector</t>
  </si>
  <si>
    <t xml:space="preserve">Fuel, Oil and Lubricants Expenses </t>
  </si>
  <si>
    <t>Postage and Deliveries</t>
  </si>
  <si>
    <t>Printing and Publication Expenses</t>
  </si>
  <si>
    <t>Accountable Forms Expenses</t>
  </si>
  <si>
    <t>Fidelity Bond Premiums</t>
  </si>
  <si>
    <t>Financial Assistance/Subsidy</t>
  </si>
  <si>
    <t>SPES Wages</t>
  </si>
  <si>
    <t>Jobs Fair</t>
  </si>
  <si>
    <t>Capability Building/Livelihood Skills Training</t>
  </si>
  <si>
    <t>OSCA</t>
  </si>
  <si>
    <t>Day Care Worker</t>
  </si>
  <si>
    <t>Other MOOE</t>
  </si>
  <si>
    <t>Burial and Medical Assistant</t>
  </si>
  <si>
    <t>Conduct of Information Caravan</t>
  </si>
  <si>
    <t>Celebration of Araw ng Kalawit</t>
  </si>
  <si>
    <t>Maintenance of Tourism St. Lights</t>
  </si>
  <si>
    <t>Celebration of SAULOG</t>
  </si>
  <si>
    <t>Peace and Order</t>
  </si>
  <si>
    <t>MDC</t>
  </si>
  <si>
    <t>Health and Nutrition Maternal Child Care</t>
  </si>
  <si>
    <t>Informative Education Campaign</t>
  </si>
  <si>
    <t>Environmental Sanitation</t>
  </si>
  <si>
    <t>Buntis Congress</t>
  </si>
  <si>
    <t>Youth Program</t>
  </si>
  <si>
    <t>Elderly Person w/ Disability</t>
  </si>
  <si>
    <t>Women Welfare Program</t>
  </si>
  <si>
    <t>Emergency Assistance</t>
  </si>
  <si>
    <t>Child Protection Program</t>
  </si>
  <si>
    <t>Mayor's Office</t>
  </si>
  <si>
    <t>SB Legislative</t>
  </si>
  <si>
    <t>SB Secretariat</t>
  </si>
  <si>
    <t>LCR</t>
  </si>
  <si>
    <t>MPDC</t>
  </si>
  <si>
    <t>MBO</t>
  </si>
  <si>
    <t>Accounting</t>
  </si>
  <si>
    <t>Treasurer</t>
  </si>
  <si>
    <t>ENGINEERING</t>
  </si>
  <si>
    <t>Econ.Ent.</t>
  </si>
  <si>
    <t xml:space="preserve">DA </t>
  </si>
  <si>
    <t>HEALTH</t>
  </si>
  <si>
    <t>DSWD</t>
  </si>
  <si>
    <t>DILG</t>
  </si>
  <si>
    <t>MCTC</t>
  </si>
  <si>
    <t>COA</t>
  </si>
  <si>
    <t>TOTAL</t>
  </si>
  <si>
    <t>ASSESSOR</t>
  </si>
  <si>
    <t>General Revision</t>
  </si>
  <si>
    <t>Office Supplies Expenses Library</t>
  </si>
  <si>
    <t>Office Supplies Expenses - CeC</t>
  </si>
  <si>
    <t>Office Supplies Expenses - BAC</t>
  </si>
  <si>
    <t>Telephone Expenses PESO</t>
  </si>
  <si>
    <t>SPES Orientation</t>
  </si>
  <si>
    <t>Career Advocacy</t>
  </si>
  <si>
    <t>Traveling Expenses - Postal</t>
  </si>
  <si>
    <t xml:space="preserve">Internet Subscription Expenses - </t>
  </si>
  <si>
    <t>Printing &amp; Publication Expenses</t>
  </si>
  <si>
    <t>Accountable Forms Brgy.</t>
  </si>
  <si>
    <t>R/M - Building / Structures (Public Building)</t>
  </si>
  <si>
    <t>R/M - Machinery &amp; Equipment (Const. &amp; Heavy Equipment</t>
  </si>
  <si>
    <t>R/M - Transportation/Equipment (Motorpool)</t>
  </si>
  <si>
    <t xml:space="preserve">Subsidies - Others-MAFC </t>
  </si>
  <si>
    <t>Medical Dental &amp; Laboratory Expenses</t>
  </si>
  <si>
    <t>R/M - Infra Assets (Water Supply)</t>
  </si>
  <si>
    <t>TB DOTS Program</t>
  </si>
  <si>
    <t>Expanded Immunization Program</t>
  </si>
  <si>
    <t>Medical Caravan - (Annual &amp; Quarterly)</t>
  </si>
  <si>
    <t>Araw Medical Outreach</t>
  </si>
  <si>
    <t>NDC (Non Communicable Disease Program</t>
  </si>
  <si>
    <t>Blood Donation Program</t>
  </si>
  <si>
    <t xml:space="preserve">Family Planning Program </t>
  </si>
  <si>
    <t>Health Board</t>
  </si>
  <si>
    <t>Counterpart to 4Ps Program</t>
  </si>
  <si>
    <t>Philhealth for Indigent ACV</t>
  </si>
  <si>
    <t>PNP</t>
  </si>
  <si>
    <t>RTC</t>
  </si>
  <si>
    <t>PPO</t>
  </si>
  <si>
    <t>PAO</t>
  </si>
  <si>
    <t>BOF</t>
  </si>
  <si>
    <t>COMELEC</t>
  </si>
  <si>
    <t>Desktop Microphone</t>
  </si>
  <si>
    <t>GENERAL PUBLIC SERVICES</t>
  </si>
  <si>
    <t>ECONOMIC SERVICES</t>
  </si>
  <si>
    <t>SOCIAL SERVICES</t>
  </si>
  <si>
    <t xml:space="preserve">TOTAL </t>
  </si>
  <si>
    <t>GENERAL</t>
  </si>
  <si>
    <t>ECONOMIC</t>
  </si>
  <si>
    <t>SOCIAL</t>
  </si>
  <si>
    <t>Celebration of CSC Day</t>
  </si>
  <si>
    <t>Donations VM</t>
  </si>
  <si>
    <t xml:space="preserve"> </t>
  </si>
  <si>
    <t>BAC</t>
  </si>
  <si>
    <t>R/M - Transportation Equipment (Patrol Car)</t>
  </si>
  <si>
    <t>Account Code</t>
  </si>
  <si>
    <t>General Public</t>
  </si>
  <si>
    <t>Social Services</t>
  </si>
  <si>
    <t>Economic Services</t>
  </si>
  <si>
    <t>Other Service</t>
  </si>
  <si>
    <t>Total</t>
  </si>
  <si>
    <t>Services</t>
  </si>
  <si>
    <t>5-02-01</t>
  </si>
  <si>
    <t>5-02-01-010</t>
  </si>
  <si>
    <t>5-02-01-010-1</t>
  </si>
  <si>
    <t>5-02-01-010-2</t>
  </si>
  <si>
    <t>5-02-01-010-3</t>
  </si>
  <si>
    <t>5-02-01-010-4</t>
  </si>
  <si>
    <t>5-02-01-010-5</t>
  </si>
  <si>
    <t>5-02-01-010-6</t>
  </si>
  <si>
    <t>5-02-02</t>
  </si>
  <si>
    <t>5-02-02-010</t>
  </si>
  <si>
    <t>5-02-02-010-1</t>
  </si>
  <si>
    <t>5-02-02-010-2</t>
  </si>
  <si>
    <t>5-02-02-010-3</t>
  </si>
  <si>
    <t>5-02-02-010-4</t>
  </si>
  <si>
    <t>5-02-03</t>
  </si>
  <si>
    <t>5-02-03-010-2</t>
  </si>
  <si>
    <t>5-02-03-010-3</t>
  </si>
  <si>
    <t>5-02-03-010-4</t>
  </si>
  <si>
    <t>5-02-03-020</t>
  </si>
  <si>
    <t>5-02-03-020-1</t>
  </si>
  <si>
    <t>5-02-03-090</t>
  </si>
  <si>
    <t>5-02-04</t>
  </si>
  <si>
    <t>5-02-04-020</t>
  </si>
  <si>
    <t>5-02-05</t>
  </si>
  <si>
    <t>5-02-05-010</t>
  </si>
  <si>
    <t>5-02-05-020</t>
  </si>
  <si>
    <t>5-02-05-020-1</t>
  </si>
  <si>
    <t>5-02-05-030</t>
  </si>
  <si>
    <t>5-02-10</t>
  </si>
  <si>
    <t>5-02-10-010</t>
  </si>
  <si>
    <t>5-02-12</t>
  </si>
  <si>
    <t>5-02-12-020</t>
  </si>
  <si>
    <t>5-02-12-030</t>
  </si>
  <si>
    <t>5-02-13</t>
  </si>
  <si>
    <t>5-02-13-030</t>
  </si>
  <si>
    <t>5-02-13-050</t>
  </si>
  <si>
    <t>5-02-13-060</t>
  </si>
  <si>
    <t>5-02-13-060-1</t>
  </si>
  <si>
    <t>5-02-13-060-2</t>
  </si>
  <si>
    <t>5-02-13-060-3</t>
  </si>
  <si>
    <t>5-02-14-990</t>
  </si>
  <si>
    <t>5-02-16-010</t>
  </si>
  <si>
    <t>5-02-16-020</t>
  </si>
  <si>
    <t>5-02-16-030</t>
  </si>
  <si>
    <t>5-02-99</t>
  </si>
  <si>
    <t>5-02-99-010</t>
  </si>
  <si>
    <t>5-02-99-020</t>
  </si>
  <si>
    <t>5-02-99-030</t>
  </si>
  <si>
    <t>5-02-99-040</t>
  </si>
  <si>
    <t>5-02-99-060</t>
  </si>
  <si>
    <t>5-02-99-070</t>
  </si>
  <si>
    <t>5-02-99-080</t>
  </si>
  <si>
    <t>5-02-99-080-1</t>
  </si>
  <si>
    <t>5-02-99-990</t>
  </si>
  <si>
    <t>5-02-99-990-1</t>
  </si>
  <si>
    <t>5-02-99-990-2</t>
  </si>
  <si>
    <t>5-02-99-990-3</t>
  </si>
  <si>
    <t>5-02-99-990-4</t>
  </si>
  <si>
    <t>5-02-99-990-5</t>
  </si>
  <si>
    <t>5-02-99-990-6</t>
  </si>
  <si>
    <t>5-02-99-990-7</t>
  </si>
  <si>
    <t>5-02-99-990-8</t>
  </si>
  <si>
    <t>5-02-99-990-9</t>
  </si>
  <si>
    <t>5-02-99-990-10</t>
  </si>
  <si>
    <t>5-02-99-990-11</t>
  </si>
  <si>
    <t>5-02-99-990-12</t>
  </si>
  <si>
    <t>5-02-99-990-13</t>
  </si>
  <si>
    <t>5-02-99-990-14</t>
  </si>
  <si>
    <t>5-02-99-990-15</t>
  </si>
  <si>
    <t>5-02-99-990-16</t>
  </si>
  <si>
    <t>5-02-99-990-17</t>
  </si>
  <si>
    <t>5-02-99-990-18</t>
  </si>
  <si>
    <t>5-02-99-990-19</t>
  </si>
  <si>
    <t>5-02-99-990-20</t>
  </si>
  <si>
    <t>5-02-99-990-21</t>
  </si>
  <si>
    <t>5-02-99-990-22</t>
  </si>
  <si>
    <t>5-02-99-990-23</t>
  </si>
  <si>
    <t>5-02-99-990-24</t>
  </si>
  <si>
    <t>5-02-99-990-26</t>
  </si>
  <si>
    <t>5-02-99-990-27</t>
  </si>
  <si>
    <t>5-02-99-990-28</t>
  </si>
  <si>
    <t>5-02-99-990-25</t>
  </si>
  <si>
    <t>5-02-99-990-29</t>
  </si>
  <si>
    <t>LDRRMO</t>
  </si>
  <si>
    <t>Information and Communication Technology Equipment</t>
  </si>
  <si>
    <t>Projector - MSWDO</t>
  </si>
  <si>
    <t>Laptop - MPDC</t>
  </si>
  <si>
    <t>Laptop - LCR</t>
  </si>
  <si>
    <t>Laptop - Accounting</t>
  </si>
  <si>
    <t>laptop - DILG</t>
  </si>
  <si>
    <t>GPS - MPDC</t>
  </si>
  <si>
    <t>GPS - Assessor</t>
  </si>
  <si>
    <t xml:space="preserve">GPS - Engineering </t>
  </si>
  <si>
    <t>Printer -  Mayor's Office</t>
  </si>
  <si>
    <t>Printer - MSWDO</t>
  </si>
  <si>
    <t>Camera Samsung - PESO</t>
  </si>
  <si>
    <t>MC - XRM 125 - Engineering</t>
  </si>
  <si>
    <t>Furniture and Fixtures</t>
  </si>
  <si>
    <t>Furniture &amp; Fixture - Treasurer</t>
  </si>
  <si>
    <t>Furniture &amp; Fixture - Assessor</t>
  </si>
  <si>
    <t>Swivel Chair - Treasurer</t>
  </si>
  <si>
    <t>Table with Chairs - Mayor's Office</t>
  </si>
  <si>
    <t>Table with Chairs - BOF</t>
  </si>
  <si>
    <t>Steel Cabinet Mayor's Office</t>
  </si>
  <si>
    <t>Property, Plant and Equipment</t>
  </si>
  <si>
    <t>Aircon - Secretariat</t>
  </si>
  <si>
    <t>Aircon - MSWDO</t>
  </si>
  <si>
    <t>Water Dispenser - Agriculture</t>
  </si>
  <si>
    <t>Chairs (Ruby) - MSWDO</t>
  </si>
  <si>
    <t>Refrigerator Mayor's Office</t>
  </si>
  <si>
    <t>Extension of Building - MSWDO</t>
  </si>
  <si>
    <t>1-07</t>
  </si>
  <si>
    <t>1-07-05-020</t>
  </si>
  <si>
    <t>1-07-05-020-1</t>
  </si>
  <si>
    <t>1-07-05-020-2</t>
  </si>
  <si>
    <t>1-07-04-010</t>
  </si>
  <si>
    <t>1-07-05-030</t>
  </si>
  <si>
    <t>1-07-05-030-1</t>
  </si>
  <si>
    <t>1-07-05-030-2</t>
  </si>
  <si>
    <t>1-07-07-010</t>
  </si>
  <si>
    <t>1-07-05-020-4</t>
  </si>
  <si>
    <t>Buildings and Other Structures (Public Building)</t>
  </si>
  <si>
    <t>1-07-07-010-1</t>
  </si>
  <si>
    <t>1. Personal Services</t>
  </si>
  <si>
    <t>Salaries and Wages</t>
  </si>
  <si>
    <t>5-01-01</t>
  </si>
  <si>
    <t>Salaries and Wages - Regular</t>
  </si>
  <si>
    <t>5-01-01-010</t>
  </si>
  <si>
    <t>Other Compensation</t>
  </si>
  <si>
    <t>5-01-02</t>
  </si>
  <si>
    <t>Personal Economic Relief Allowance (PERA)</t>
  </si>
  <si>
    <t>5-01-02-010</t>
  </si>
  <si>
    <t>Representation Allowance RA</t>
  </si>
  <si>
    <t>5-01-02-020</t>
  </si>
  <si>
    <t>5-01-02-030</t>
  </si>
  <si>
    <t>Clothing/Uniform Allowance</t>
  </si>
  <si>
    <t>5-01-02-040</t>
  </si>
  <si>
    <t>Subsistence Allowance</t>
  </si>
  <si>
    <t>5-01-02-050</t>
  </si>
  <si>
    <t>Laundry Allowance</t>
  </si>
  <si>
    <t>5-01-02-060</t>
  </si>
  <si>
    <t>Hazard Pay</t>
  </si>
  <si>
    <t>5-01-02-110</t>
  </si>
  <si>
    <t>Longevity Pay</t>
  </si>
  <si>
    <t>5-01-02-120</t>
  </si>
  <si>
    <t>Overtime and Night Pay</t>
  </si>
  <si>
    <t>5-01-02-130</t>
  </si>
  <si>
    <t>Year End Bonus</t>
  </si>
  <si>
    <t>5-01-02-140</t>
  </si>
  <si>
    <t>Mid-Year Bonus</t>
  </si>
  <si>
    <t>Cash Gift</t>
  </si>
  <si>
    <t>5-01-02-150</t>
  </si>
  <si>
    <t>Personnel Benefit Contributions</t>
  </si>
  <si>
    <t>5-01-03</t>
  </si>
  <si>
    <t>Retirement and Life Insurance Premiums</t>
  </si>
  <si>
    <t>5-01-03-010</t>
  </si>
  <si>
    <t>Pag-IBIG Contributions</t>
  </si>
  <si>
    <t>5-01-03-020</t>
  </si>
  <si>
    <t>Philhealth Contributions</t>
  </si>
  <si>
    <t>5-01-03-030</t>
  </si>
  <si>
    <t>Employee Compensation Insurance Premiums</t>
  </si>
  <si>
    <t>5-01-03-040</t>
  </si>
  <si>
    <t>Other Personnel Benefits</t>
  </si>
  <si>
    <t>5-01-04</t>
  </si>
  <si>
    <t xml:space="preserve">   PEI</t>
  </si>
  <si>
    <t>TOTAL - PS</t>
  </si>
  <si>
    <t>PART 4. SUMMARY OF THE FY 2018 PROPOSED NEW APPROPRIATIONS</t>
  </si>
  <si>
    <t>1. Proposed New Appropriations, by Object of Expenses and by Sector</t>
  </si>
  <si>
    <t>4. Special Purpose Appropriations(SPA)</t>
  </si>
  <si>
    <t>20% Development Fund</t>
  </si>
  <si>
    <t>5% LDRRMF</t>
  </si>
  <si>
    <t>Financial Aid to Barangay</t>
  </si>
  <si>
    <t>Terminal Leave Pay/Retirement</t>
  </si>
  <si>
    <t>Total SPA</t>
  </si>
  <si>
    <t>TOTAL APPROPRIATION</t>
  </si>
  <si>
    <t>Printer - Budget Office</t>
  </si>
  <si>
    <t>Swivel Chair - Budget Office</t>
  </si>
  <si>
    <t>Water Dispenser - Budget Office</t>
  </si>
  <si>
    <t>1-07-05-020-3</t>
  </si>
  <si>
    <t>1-07-05-020-5</t>
  </si>
  <si>
    <t>1-07-05-020-6</t>
  </si>
  <si>
    <t>1-07-05-030-3</t>
  </si>
  <si>
    <t>1-07-05-030-4</t>
  </si>
  <si>
    <t>1-07-05-030-5</t>
  </si>
  <si>
    <t>1-07-05-030-6</t>
  </si>
  <si>
    <t>1-07-05-030-7</t>
  </si>
  <si>
    <t>1-07-05-030-8</t>
  </si>
  <si>
    <t>1-07-05-030-9</t>
  </si>
  <si>
    <t>1-07-05-030-10</t>
  </si>
  <si>
    <t>1-07-05-030-11</t>
  </si>
  <si>
    <t>1-07-05-030-12</t>
  </si>
  <si>
    <t>1-07-05-030-13</t>
  </si>
  <si>
    <t>1-07-07-010-2</t>
  </si>
  <si>
    <t>1-07-07-010-3</t>
  </si>
  <si>
    <t>1-07-07-010-4</t>
  </si>
  <si>
    <t>1-07-07-010-5</t>
  </si>
  <si>
    <t>1-07-07-010-6</t>
  </si>
  <si>
    <t>1-07-07-010-7</t>
  </si>
  <si>
    <t>1-07-07-010-8</t>
  </si>
  <si>
    <t>TOTAL CAPITAL OUTLAY</t>
  </si>
  <si>
    <t>4 of 1</t>
  </si>
  <si>
    <t>4 of 4</t>
  </si>
  <si>
    <t>4 of 3</t>
  </si>
  <si>
    <t>4 of 2</t>
  </si>
  <si>
    <t>Sala Set</t>
  </si>
  <si>
    <t>Curtains (Session Hall)</t>
  </si>
  <si>
    <t>1-07-07-010-9</t>
  </si>
  <si>
    <t>1-07-07-010-10</t>
  </si>
  <si>
    <t>5-02-12-990</t>
  </si>
  <si>
    <t>5-05-03-010-1</t>
  </si>
  <si>
    <t>5-02-03-080</t>
  </si>
  <si>
    <t>5-02-12-990-1</t>
  </si>
  <si>
    <t>5-02-12-990-2</t>
  </si>
  <si>
    <t>5-02-12-990-3</t>
  </si>
  <si>
    <t>5-02-12-990-4</t>
  </si>
  <si>
    <t>5-02-12-990-5</t>
  </si>
  <si>
    <t>5-02-12-990-6</t>
  </si>
  <si>
    <t>5-02-12-990-7</t>
  </si>
  <si>
    <t>5-02-12-990-8</t>
  </si>
  <si>
    <t>5-02-12-990-9</t>
  </si>
  <si>
    <t>5-02-13-040</t>
  </si>
  <si>
    <t>5-02-14</t>
  </si>
  <si>
    <t>5-05-06</t>
  </si>
  <si>
    <t>Transportation Equipment(Motor Vehicle)</t>
  </si>
  <si>
    <t>1-07-06-010</t>
  </si>
  <si>
    <t>Transportation Allowance TA</t>
  </si>
  <si>
    <t>Printer - Treasurer</t>
  </si>
  <si>
    <t>CAPITAL OUTLAY</t>
  </si>
  <si>
    <t>MOOE</t>
  </si>
  <si>
    <t>Personal Services</t>
  </si>
  <si>
    <t>Transportation Allowance (TA)</t>
  </si>
  <si>
    <t>Productivity Incentive Allowance</t>
  </si>
  <si>
    <t>Loyalty Pay</t>
  </si>
  <si>
    <t>PEI</t>
  </si>
  <si>
    <t>TOTAL PS</t>
  </si>
  <si>
    <t>Overtime  and Night Pay</t>
  </si>
  <si>
    <t>BIR</t>
  </si>
  <si>
    <t>Other General Services (BNH/BHW/JO)</t>
  </si>
  <si>
    <t>Leprosy Program/Campaign (GAD)</t>
  </si>
  <si>
    <t>Oral Health Program GAD</t>
  </si>
  <si>
    <t>Rabies Program GAD</t>
  </si>
  <si>
    <t>Dengue Program GAD</t>
  </si>
  <si>
    <t>BLS Training Annually GAD</t>
  </si>
  <si>
    <t>Suicide Prevention Campaign GAD</t>
  </si>
  <si>
    <t>Tabacco Control Program GAD</t>
  </si>
  <si>
    <t>Malaria Program GAD</t>
  </si>
  <si>
    <t>Newborn Screening Program GAD</t>
  </si>
  <si>
    <t>HIV/AIDS Campaign GAD</t>
  </si>
  <si>
    <t>Nutrition Program GAD</t>
  </si>
  <si>
    <t>Mental Health Program GAD</t>
  </si>
  <si>
    <t>Elderly Welfare  Program</t>
  </si>
  <si>
    <t>Child Welfare Program</t>
  </si>
  <si>
    <t>Person W/Disability Welfare Program (PWD)</t>
  </si>
  <si>
    <t>Aircon Split Type</t>
  </si>
  <si>
    <t>Laptop</t>
  </si>
  <si>
    <t>Printer</t>
  </si>
  <si>
    <t>Steel Cabinet (Double Door)</t>
  </si>
  <si>
    <t>Swivel Chair</t>
  </si>
  <si>
    <t>DSLR Camera</t>
  </si>
  <si>
    <t>Vault</t>
  </si>
  <si>
    <t xml:space="preserve">Other Mechinery and Equipement </t>
  </si>
  <si>
    <t>TOTAL Gen.</t>
  </si>
  <si>
    <t>TOTAL ECON.</t>
  </si>
  <si>
    <t>TOTAL SOCIAL</t>
  </si>
  <si>
    <t>National Youth Council</t>
  </si>
  <si>
    <t>TOTAL SPA</t>
  </si>
  <si>
    <t>SOMA</t>
  </si>
  <si>
    <t>SOCA</t>
  </si>
  <si>
    <t>IP'S Day</t>
  </si>
  <si>
    <t>Office Supplies Expenses - HRMO</t>
  </si>
  <si>
    <t>Traveling Expenses - BAC</t>
  </si>
  <si>
    <t>Internet Subscription Expenses - BAC</t>
  </si>
  <si>
    <t>Adolescent Health Awareness Program GAD</t>
  </si>
  <si>
    <t>Filariasis Program GAD</t>
  </si>
  <si>
    <t>Annual Licensing BEMONC</t>
  </si>
  <si>
    <t>Ambulance Licensing BEMONC GAD</t>
  </si>
  <si>
    <t>GPS</t>
  </si>
  <si>
    <t xml:space="preserve">Computer w/complete Accessories </t>
  </si>
  <si>
    <t>Steel Cabinets/Filling Cabinets</t>
  </si>
  <si>
    <t>Peace and Order Council (POC)</t>
  </si>
  <si>
    <t>Capability Building/Livelihood Skills Training PESO</t>
  </si>
  <si>
    <t>Capability Building GFPS</t>
  </si>
  <si>
    <t>Traveling Expenses - GAD Transportation VAWC Victim</t>
  </si>
  <si>
    <t>Agricultural Dev't. Program</t>
  </si>
  <si>
    <t>STH Program</t>
  </si>
  <si>
    <t>Water Bacti-Analysis</t>
  </si>
  <si>
    <t>Concrete Bowls</t>
  </si>
  <si>
    <t>Breast/Cervical/Prostate Awareness Program</t>
  </si>
  <si>
    <t>COVID -19 Program</t>
  </si>
  <si>
    <t>Medico-Legal</t>
  </si>
  <si>
    <t>Water Supply Maintenance</t>
  </si>
  <si>
    <t>Office Supplies Expenses-CDW GAD</t>
  </si>
  <si>
    <t>Office Supplies Expenses-OSCA GAD</t>
  </si>
  <si>
    <t>Office Supplies Expenses-PDAO GAD</t>
  </si>
  <si>
    <t>Youth Organization GAD</t>
  </si>
  <si>
    <t>Capability Building/attendance of Provincial Meeting GAD</t>
  </si>
  <si>
    <t>Elderly Filipino Week Celebration GAD</t>
  </si>
  <si>
    <t>Reporting System and Prevention Program for Elder Abuse Cases GAD</t>
  </si>
  <si>
    <t>Burial, Medical/Financial Assistance GAD</t>
  </si>
  <si>
    <t>Women and Family Welfare Program</t>
  </si>
  <si>
    <t>Burial, Medical/Financial/ESA Transportation Assistance GAD</t>
  </si>
  <si>
    <t>Women's Month Celebration GAD</t>
  </si>
  <si>
    <t>18-day Advocacy Campaign to Stop VAWC GAD</t>
  </si>
  <si>
    <t>Reproduction of IEC Materials GAD</t>
  </si>
  <si>
    <t>Counselling Services for the Rehabilitation of Perpetrator of Domestic Violence GAD</t>
  </si>
  <si>
    <t>Comprehensive intervention against Gender Based Violence GAD</t>
  </si>
  <si>
    <t>National Children's Month Celebration GAD</t>
  </si>
  <si>
    <t>Child Development Workers training GAD</t>
  </si>
  <si>
    <t>Comprehensive Local Juvenile Intervention Program GAD</t>
  </si>
  <si>
    <t>Counterpart Fund to Residential Care/Rehabilitation Center's GAD</t>
  </si>
  <si>
    <t>Assistive Device for PWD GAD</t>
  </si>
  <si>
    <t>Philhealth Insurance for Indigent</t>
  </si>
  <si>
    <t>Municipal Sectoral Quarterly Meeting (Women, Senior Citizen, CDW's &amp; PWD)GAD</t>
  </si>
  <si>
    <t>Support to National/Regional/Provincial Social Protection Programs</t>
  </si>
  <si>
    <t>Child Crisis Intervention Program-Mobilization GAD</t>
  </si>
  <si>
    <t>Wooden Cabenit</t>
  </si>
  <si>
    <t>Inverter</t>
  </si>
  <si>
    <t>Computer Rock Stand</t>
  </si>
  <si>
    <t>Tables w/chair</t>
  </si>
  <si>
    <t>Accessories &amp; Amenities (Crises Intervention Center)GAD</t>
  </si>
  <si>
    <t>Aircon (Window type)</t>
  </si>
  <si>
    <t>Smart TV</t>
  </si>
  <si>
    <t>Printer A3</t>
  </si>
  <si>
    <t>Installation of Cubicles, Tables &amp; Chairs &amp; Floar Tiles</t>
  </si>
  <si>
    <t>Brush Cutter</t>
  </si>
  <si>
    <t>Table w/chair  PDAO (GAD)</t>
  </si>
  <si>
    <t>Portable Speaker w/mic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</si>
</sst>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i/>
      <sz val="8"/>
      <color theme="1"/>
      <name val="Lucida Calligraphy"/>
      <family val="4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auto="1"/>
      </left>
      <right/>
      <top style="dashed">
        <color theme="0" tint="-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0" xfId="0" applyFont="1" applyBorder="1" applyAlignment="1"/>
    <xf numFmtId="0" fontId="0" fillId="0" borderId="0" xfId="0" applyBorder="1" applyAlignment="1">
      <alignment horizontal="left"/>
    </xf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0" fillId="0" borderId="0" xfId="0" applyBorder="1" applyAlignment="1"/>
    <xf numFmtId="0" fontId="0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/>
    <xf numFmtId="0" fontId="0" fillId="0" borderId="0" xfId="0" applyFill="1" applyBorder="1" applyAlignment="1"/>
    <xf numFmtId="0" fontId="1" fillId="0" borderId="9" xfId="0" applyFont="1" applyBorder="1" applyAlignment="1"/>
    <xf numFmtId="0" fontId="0" fillId="0" borderId="4" xfId="0" applyFont="1" applyBorder="1" applyAlignment="1"/>
    <xf numFmtId="0" fontId="0" fillId="0" borderId="9" xfId="0" applyBorder="1" applyAlignment="1">
      <alignment horizontal="left"/>
    </xf>
    <xf numFmtId="0" fontId="0" fillId="0" borderId="10" xfId="0" applyBorder="1" applyAlignment="1"/>
    <xf numFmtId="0" fontId="0" fillId="0" borderId="8" xfId="0" applyFill="1" applyBorder="1" applyAlignment="1"/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1" applyFont="1" applyBorder="1"/>
    <xf numFmtId="0" fontId="0" fillId="0" borderId="5" xfId="0" applyFont="1" applyBorder="1" applyAlignment="1"/>
    <xf numFmtId="0" fontId="4" fillId="0" borderId="0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164" fontId="9" fillId="0" borderId="0" xfId="1" applyFont="1" applyBorder="1"/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9" fillId="0" borderId="0" xfId="1" applyFont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9" fillId="0" borderId="1" xfId="1" applyFont="1" applyBorder="1"/>
    <xf numFmtId="0" fontId="0" fillId="0" borderId="1" xfId="0" applyBorder="1"/>
    <xf numFmtId="164" fontId="0" fillId="0" borderId="2" xfId="1" applyFont="1" applyBorder="1"/>
    <xf numFmtId="0" fontId="1" fillId="0" borderId="4" xfId="0" applyFont="1" applyBorder="1" applyAlignment="1"/>
    <xf numFmtId="164" fontId="0" fillId="0" borderId="1" xfId="1" applyFont="1" applyBorder="1"/>
    <xf numFmtId="164" fontId="0" fillId="0" borderId="4" xfId="1" applyFont="1" applyBorder="1"/>
    <xf numFmtId="164" fontId="0" fillId="0" borderId="0" xfId="1" applyFont="1"/>
    <xf numFmtId="0" fontId="11" fillId="0" borderId="5" xfId="0" applyFont="1" applyBorder="1"/>
    <xf numFmtId="0" fontId="11" fillId="0" borderId="4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11" xfId="0" applyFont="1" applyBorder="1"/>
    <xf numFmtId="0" fontId="11" fillId="0" borderId="9" xfId="0" applyFont="1" applyBorder="1"/>
    <xf numFmtId="0" fontId="11" fillId="0" borderId="0" xfId="0" applyFont="1" applyBorder="1"/>
    <xf numFmtId="0" fontId="11" fillId="0" borderId="3" xfId="0" applyFont="1" applyBorder="1" applyAlignment="1">
      <alignment horizontal="center"/>
    </xf>
    <xf numFmtId="164" fontId="9" fillId="0" borderId="4" xfId="1" applyFont="1" applyBorder="1"/>
    <xf numFmtId="164" fontId="0" fillId="0" borderId="4" xfId="0" applyNumberFormat="1" applyBorder="1"/>
    <xf numFmtId="164" fontId="1" fillId="0" borderId="2" xfId="0" applyNumberFormat="1" applyFont="1" applyBorder="1"/>
    <xf numFmtId="49" fontId="0" fillId="0" borderId="2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1" fillId="0" borderId="7" xfId="0" applyFont="1" applyBorder="1"/>
    <xf numFmtId="0" fontId="1" fillId="0" borderId="0" xfId="0" applyFont="1"/>
    <xf numFmtId="0" fontId="9" fillId="0" borderId="2" xfId="0" applyFont="1" applyBorder="1"/>
    <xf numFmtId="164" fontId="13" fillId="0" borderId="2" xfId="1" applyFont="1" applyBorder="1" applyAlignment="1"/>
    <xf numFmtId="164" fontId="6" fillId="0" borderId="2" xfId="1" applyFont="1" applyBorder="1" applyAlignment="1"/>
    <xf numFmtId="0" fontId="0" fillId="0" borderId="8" xfId="0" applyFont="1" applyBorder="1" applyAlignment="1"/>
    <xf numFmtId="0" fontId="0" fillId="0" borderId="8" xfId="0" applyBorder="1" applyAlignment="1"/>
    <xf numFmtId="0" fontId="0" fillId="0" borderId="2" xfId="0" applyBorder="1" applyAlignment="1">
      <alignment horizontal="center"/>
    </xf>
    <xf numFmtId="0" fontId="0" fillId="0" borderId="11" xfId="0" applyBorder="1"/>
    <xf numFmtId="0" fontId="3" fillId="0" borderId="8" xfId="0" applyFont="1" applyBorder="1" applyAlignment="1"/>
    <xf numFmtId="0" fontId="0" fillId="0" borderId="2" xfId="0" applyBorder="1" applyAlignment="1"/>
    <xf numFmtId="0" fontId="1" fillId="0" borderId="1" xfId="0" applyFont="1" applyBorder="1" applyAlignment="1"/>
    <xf numFmtId="164" fontId="0" fillId="0" borderId="1" xfId="1" applyFont="1" applyBorder="1" applyAlignment="1">
      <alignment horizontal="left"/>
    </xf>
    <xf numFmtId="0" fontId="0" fillId="0" borderId="7" xfId="0" applyFont="1" applyBorder="1" applyAlignment="1"/>
    <xf numFmtId="164" fontId="1" fillId="0" borderId="2" xfId="1" applyFont="1" applyBorder="1"/>
    <xf numFmtId="0" fontId="1" fillId="0" borderId="2" xfId="0" applyFont="1" applyBorder="1" applyAlignment="1"/>
    <xf numFmtId="0" fontId="1" fillId="0" borderId="11" xfId="0" applyFont="1" applyBorder="1" applyAlignment="1"/>
    <xf numFmtId="0" fontId="1" fillId="0" borderId="3" xfId="0" applyFont="1" applyBorder="1" applyAlignment="1"/>
    <xf numFmtId="164" fontId="5" fillId="0" borderId="12" xfId="1" applyFont="1" applyBorder="1" applyAlignment="1">
      <alignment horizontal="center"/>
    </xf>
    <xf numFmtId="164" fontId="5" fillId="0" borderId="12" xfId="1" applyFont="1" applyBorder="1"/>
    <xf numFmtId="0" fontId="1" fillId="0" borderId="6" xfId="0" applyFont="1" applyBorder="1" applyAlignment="1"/>
    <xf numFmtId="0" fontId="1" fillId="0" borderId="10" xfId="0" applyFont="1" applyBorder="1" applyAlignment="1"/>
    <xf numFmtId="164" fontId="5" fillId="0" borderId="2" xfId="1" applyFont="1" applyBorder="1" applyAlignment="1">
      <alignment horizontal="center"/>
    </xf>
    <xf numFmtId="164" fontId="5" fillId="0" borderId="2" xfId="1" applyFont="1" applyBorder="1"/>
    <xf numFmtId="164" fontId="13" fillId="0" borderId="2" xfId="1" applyFont="1" applyBorder="1" applyAlignment="1">
      <alignment horizontal="center"/>
    </xf>
    <xf numFmtId="164" fontId="13" fillId="0" borderId="2" xfId="1" applyFont="1" applyBorder="1"/>
    <xf numFmtId="164" fontId="14" fillId="0" borderId="7" xfId="1" applyFont="1" applyBorder="1" applyAlignment="1">
      <alignment horizontal="center"/>
    </xf>
    <xf numFmtId="164" fontId="0" fillId="0" borderId="2" xfId="1" applyFont="1" applyBorder="1" applyAlignment="1"/>
    <xf numFmtId="0" fontId="0" fillId="0" borderId="11" xfId="0" applyFont="1" applyBorder="1" applyAlignment="1"/>
    <xf numFmtId="0" fontId="4" fillId="0" borderId="8" xfId="0" applyFont="1" applyBorder="1" applyAlignment="1">
      <alignment horizontal="left"/>
    </xf>
    <xf numFmtId="0" fontId="12" fillId="0" borderId="4" xfId="0" applyFont="1" applyBorder="1"/>
    <xf numFmtId="0" fontId="1" fillId="0" borderId="8" xfId="0" applyFont="1" applyBorder="1" applyAlignment="1"/>
    <xf numFmtId="0" fontId="1" fillId="0" borderId="7" xfId="0" applyFont="1" applyBorder="1"/>
    <xf numFmtId="164" fontId="15" fillId="0" borderId="12" xfId="1" applyFont="1" applyBorder="1"/>
    <xf numFmtId="164" fontId="6" fillId="0" borderId="2" xfId="1" applyFont="1" applyBorder="1"/>
    <xf numFmtId="164" fontId="16" fillId="0" borderId="2" xfId="1" applyFont="1" applyBorder="1"/>
    <xf numFmtId="164" fontId="17" fillId="0" borderId="2" xfId="1" applyFont="1" applyBorder="1"/>
    <xf numFmtId="164" fontId="18" fillId="0" borderId="2" xfId="0" applyNumberFormat="1" applyFont="1" applyBorder="1"/>
    <xf numFmtId="0" fontId="18" fillId="0" borderId="7" xfId="0" applyFont="1" applyBorder="1" applyAlignment="1"/>
    <xf numFmtId="0" fontId="4" fillId="0" borderId="8" xfId="0" applyFont="1" applyBorder="1" applyAlignment="1"/>
    <xf numFmtId="0" fontId="4" fillId="0" borderId="8" xfId="0" applyFont="1" applyBorder="1"/>
    <xf numFmtId="0" fontId="4" fillId="0" borderId="8" xfId="0" applyFont="1" applyFill="1" applyBorder="1" applyAlignment="1"/>
    <xf numFmtId="164" fontId="19" fillId="0" borderId="2" xfId="1" applyFont="1" applyBorder="1"/>
    <xf numFmtId="164" fontId="12" fillId="0" borderId="2" xfId="0" applyNumberFormat="1" applyFont="1" applyBorder="1"/>
    <xf numFmtId="164" fontId="20" fillId="0" borderId="12" xfId="1" applyFont="1" applyBorder="1"/>
    <xf numFmtId="164" fontId="21" fillId="0" borderId="12" xfId="1" applyFont="1" applyBorder="1"/>
    <xf numFmtId="0" fontId="18" fillId="0" borderId="0" xfId="0" applyFont="1" applyBorder="1" applyAlignment="1"/>
    <xf numFmtId="164" fontId="20" fillId="0" borderId="4" xfId="1" applyFont="1" applyBorder="1"/>
    <xf numFmtId="164" fontId="21" fillId="0" borderId="4" xfId="1" applyFont="1" applyBorder="1"/>
    <xf numFmtId="164" fontId="20" fillId="0" borderId="0" xfId="1" applyFont="1" applyBorder="1"/>
    <xf numFmtId="164" fontId="21" fillId="0" borderId="0" xfId="1" applyFont="1" applyBorder="1"/>
    <xf numFmtId="0" fontId="0" fillId="0" borderId="4" xfId="0" applyBorder="1" applyAlignment="1">
      <alignment horizontal="left"/>
    </xf>
    <xf numFmtId="0" fontId="0" fillId="0" borderId="4" xfId="0" applyBorder="1" applyAlignment="1"/>
    <xf numFmtId="0" fontId="0" fillId="0" borderId="9" xfId="0" applyBorder="1" applyAlignment="1"/>
    <xf numFmtId="0" fontId="18" fillId="0" borderId="4" xfId="0" applyFont="1" applyBorder="1" applyAlignment="1"/>
    <xf numFmtId="0" fontId="22" fillId="0" borderId="0" xfId="0" applyFont="1" applyAlignment="1">
      <alignment horizontal="center"/>
    </xf>
    <xf numFmtId="0" fontId="18" fillId="0" borderId="11" xfId="0" applyFont="1" applyBorder="1" applyAlignment="1"/>
    <xf numFmtId="0" fontId="18" fillId="0" borderId="9" xfId="0" applyFont="1" applyBorder="1" applyAlignment="1"/>
    <xf numFmtId="0" fontId="18" fillId="0" borderId="10" xfId="0" applyFont="1" applyBorder="1" applyAlignment="1"/>
    <xf numFmtId="164" fontId="6" fillId="0" borderId="0" xfId="1" applyFont="1"/>
    <xf numFmtId="164" fontId="6" fillId="0" borderId="2" xfId="1" applyFont="1" applyBorder="1" applyAlignment="1">
      <alignment horizontal="center"/>
    </xf>
    <xf numFmtId="164" fontId="9" fillId="0" borderId="13" xfId="0" applyNumberFormat="1" applyFont="1" applyBorder="1"/>
    <xf numFmtId="164" fontId="23" fillId="0" borderId="7" xfId="1" applyFont="1" applyFill="1" applyBorder="1"/>
    <xf numFmtId="0" fontId="24" fillId="0" borderId="0" xfId="0" applyFont="1" applyBorder="1"/>
    <xf numFmtId="164" fontId="24" fillId="0" borderId="7" xfId="1" applyFont="1" applyFill="1" applyBorder="1"/>
    <xf numFmtId="164" fontId="25" fillId="0" borderId="0" xfId="0" applyNumberFormat="1" applyFont="1" applyBorder="1"/>
    <xf numFmtId="0" fontId="23" fillId="0" borderId="0" xfId="0" applyFont="1" applyBorder="1"/>
    <xf numFmtId="49" fontId="0" fillId="0" borderId="2" xfId="0" applyNumberFormat="1" applyFont="1" applyBorder="1" applyAlignment="1">
      <alignment horizontal="center"/>
    </xf>
    <xf numFmtId="0" fontId="26" fillId="0" borderId="7" xfId="0" applyFont="1" applyBorder="1" applyAlignment="1"/>
    <xf numFmtId="0" fontId="3" fillId="0" borderId="0" xfId="0" applyFont="1" applyBorder="1" applyAlignment="1">
      <alignment horizontal="left"/>
    </xf>
    <xf numFmtId="0" fontId="3" fillId="0" borderId="8" xfId="0" applyFont="1" applyFill="1" applyBorder="1" applyAlignment="1"/>
    <xf numFmtId="164" fontId="27" fillId="0" borderId="2" xfId="1" applyFont="1" applyBorder="1"/>
    <xf numFmtId="164" fontId="26" fillId="0" borderId="2" xfId="0" applyNumberFormat="1" applyFont="1" applyBorder="1"/>
    <xf numFmtId="164" fontId="25" fillId="0" borderId="7" xfId="1" applyFont="1" applyFill="1" applyBorder="1"/>
    <xf numFmtId="0" fontId="3" fillId="0" borderId="0" xfId="0" applyFont="1"/>
    <xf numFmtId="0" fontId="0" fillId="0" borderId="3" xfId="0" applyBorder="1"/>
    <xf numFmtId="164" fontId="0" fillId="0" borderId="0" xfId="0" applyNumberFormat="1"/>
    <xf numFmtId="0" fontId="1" fillId="0" borderId="19" xfId="0" applyFont="1" applyBorder="1" applyAlignment="1"/>
    <xf numFmtId="0" fontId="0" fillId="0" borderId="15" xfId="0" applyBorder="1" applyAlignment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4" xfId="0" applyFont="1" applyFill="1" applyBorder="1" applyAlignment="1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164" fontId="5" fillId="2" borderId="5" xfId="1" applyFont="1" applyFill="1" applyBorder="1"/>
    <xf numFmtId="164" fontId="5" fillId="2" borderId="4" xfId="1" applyFont="1" applyFill="1" applyBorder="1"/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/>
    <xf numFmtId="0" fontId="9" fillId="0" borderId="10" xfId="0" applyFont="1" applyBorder="1"/>
    <xf numFmtId="0" fontId="5" fillId="2" borderId="4" xfId="0" applyFont="1" applyFill="1" applyBorder="1"/>
    <xf numFmtId="0" fontId="1" fillId="2" borderId="11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164" fontId="5" fillId="2" borderId="11" xfId="1" applyFont="1" applyFill="1" applyBorder="1"/>
    <xf numFmtId="164" fontId="5" fillId="2" borderId="9" xfId="1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9" fillId="0" borderId="22" xfId="0" applyFont="1" applyBorder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0" fillId="0" borderId="25" xfId="0" applyBorder="1"/>
    <xf numFmtId="0" fontId="9" fillId="0" borderId="25" xfId="0" applyFont="1" applyBorder="1"/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164" fontId="2" fillId="0" borderId="25" xfId="1" applyFont="1" applyBorder="1"/>
    <xf numFmtId="164" fontId="23" fillId="0" borderId="25" xfId="1" applyFont="1" applyBorder="1"/>
    <xf numFmtId="164" fontId="29" fillId="0" borderId="25" xfId="1" applyFont="1" applyBorder="1"/>
    <xf numFmtId="0" fontId="0" fillId="0" borderId="24" xfId="0" applyFont="1" applyBorder="1" applyAlignment="1">
      <alignment horizontal="left"/>
    </xf>
    <xf numFmtId="164" fontId="0" fillId="0" borderId="25" xfId="1" applyFont="1" applyBorder="1"/>
    <xf numFmtId="164" fontId="2" fillId="0" borderId="25" xfId="1" applyFont="1" applyFill="1" applyBorder="1"/>
    <xf numFmtId="164" fontId="2" fillId="0" borderId="25" xfId="1" applyFont="1" applyBorder="1" applyAlignment="1">
      <alignment vertical="center"/>
    </xf>
    <xf numFmtId="0" fontId="0" fillId="0" borderId="23" xfId="0" applyFont="1" applyBorder="1" applyAlignment="1">
      <alignment horizontal="left"/>
    </xf>
    <xf numFmtId="0" fontId="0" fillId="0" borderId="24" xfId="0" applyBorder="1"/>
    <xf numFmtId="0" fontId="0" fillId="0" borderId="24" xfId="0" applyBorder="1" applyAlignment="1"/>
    <xf numFmtId="164" fontId="0" fillId="0" borderId="25" xfId="1" applyFont="1" applyFill="1" applyBorder="1"/>
    <xf numFmtId="164" fontId="1" fillId="0" borderId="25" xfId="1" applyFont="1" applyBorder="1"/>
    <xf numFmtId="164" fontId="1" fillId="0" borderId="27" xfId="1" applyFont="1" applyBorder="1"/>
    <xf numFmtId="0" fontId="0" fillId="0" borderId="27" xfId="0" applyBorder="1"/>
    <xf numFmtId="0" fontId="0" fillId="0" borderId="21" xfId="0" applyFont="1" applyBorder="1" applyAlignment="1"/>
    <xf numFmtId="164" fontId="0" fillId="0" borderId="22" xfId="1" applyFont="1" applyBorder="1" applyAlignment="1">
      <alignment horizontal="center"/>
    </xf>
    <xf numFmtId="164" fontId="0" fillId="0" borderId="22" xfId="1" applyFont="1" applyBorder="1"/>
    <xf numFmtId="164" fontId="9" fillId="0" borderId="22" xfId="1" applyFont="1" applyBorder="1"/>
    <xf numFmtId="164" fontId="9" fillId="0" borderId="25" xfId="1" applyFont="1" applyBorder="1"/>
    <xf numFmtId="164" fontId="6" fillId="0" borderId="25" xfId="1" applyFont="1" applyBorder="1"/>
    <xf numFmtId="0" fontId="0" fillId="0" borderId="24" xfId="0" applyFill="1" applyBorder="1" applyAlignment="1"/>
    <xf numFmtId="164" fontId="6" fillId="0" borderId="25" xfId="1" applyFont="1" applyFill="1" applyBorder="1"/>
    <xf numFmtId="0" fontId="0" fillId="0" borderId="24" xfId="0" applyBorder="1" applyAlignment="1">
      <alignment horizontal="left"/>
    </xf>
    <xf numFmtId="0" fontId="3" fillId="0" borderId="24" xfId="0" applyFont="1" applyBorder="1" applyAlignment="1"/>
    <xf numFmtId="0" fontId="4" fillId="0" borderId="24" xfId="0" applyFont="1" applyBorder="1" applyAlignment="1">
      <alignment horizontal="left"/>
    </xf>
    <xf numFmtId="164" fontId="6" fillId="0" borderId="28" xfId="1" applyFont="1" applyBorder="1"/>
    <xf numFmtId="164" fontId="6" fillId="0" borderId="28" xfId="1" applyFont="1" applyBorder="1" applyAlignment="1"/>
    <xf numFmtId="164" fontId="6" fillId="0" borderId="24" xfId="1" applyFont="1" applyBorder="1"/>
    <xf numFmtId="0" fontId="4" fillId="0" borderId="24" xfId="0" applyFont="1" applyBorder="1" applyAlignment="1"/>
    <xf numFmtId="164" fontId="0" fillId="0" borderId="24" xfId="1" applyFont="1" applyBorder="1"/>
    <xf numFmtId="0" fontId="3" fillId="0" borderId="24" xfId="0" applyFont="1" applyBorder="1" applyAlignment="1">
      <alignment horizontal="left"/>
    </xf>
    <xf numFmtId="43" fontId="3" fillId="0" borderId="25" xfId="2" applyFont="1" applyBorder="1"/>
    <xf numFmtId="164" fontId="5" fillId="0" borderId="25" xfId="1" applyFont="1" applyBorder="1"/>
    <xf numFmtId="0" fontId="0" fillId="0" borderId="26" xfId="0" applyBorder="1" applyAlignment="1">
      <alignment horizontal="left"/>
    </xf>
    <xf numFmtId="0" fontId="0" fillId="0" borderId="26" xfId="0" applyFill="1" applyBorder="1" applyAlignment="1"/>
    <xf numFmtId="164" fontId="0" fillId="0" borderId="27" xfId="1" applyFont="1" applyBorder="1"/>
    <xf numFmtId="164" fontId="5" fillId="0" borderId="27" xfId="1" applyFont="1" applyBorder="1"/>
    <xf numFmtId="164" fontId="6" fillId="0" borderId="27" xfId="1" applyFont="1" applyBorder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0" borderId="23" xfId="0" applyBorder="1"/>
    <xf numFmtId="164" fontId="5" fillId="0" borderId="22" xfId="1" applyFont="1" applyBorder="1"/>
    <xf numFmtId="164" fontId="28" fillId="0" borderId="22" xfId="1" applyFont="1" applyBorder="1"/>
    <xf numFmtId="0" fontId="9" fillId="0" borderId="22" xfId="0" applyFont="1" applyBorder="1" applyAlignment="1">
      <alignment horizontal="center" vertical="center"/>
    </xf>
    <xf numFmtId="164" fontId="13" fillId="0" borderId="25" xfId="1" applyFont="1" applyBorder="1" applyAlignment="1"/>
    <xf numFmtId="164" fontId="6" fillId="0" borderId="25" xfId="1" applyFont="1" applyBorder="1" applyAlignment="1"/>
    <xf numFmtId="164" fontId="1" fillId="0" borderId="25" xfId="1" applyFont="1" applyBorder="1" applyAlignment="1"/>
    <xf numFmtId="0" fontId="0" fillId="0" borderId="11" xfId="0" applyBorder="1" applyAlignment="1">
      <alignment horizontal="left"/>
    </xf>
    <xf numFmtId="0" fontId="0" fillId="0" borderId="9" xfId="0" applyFill="1" applyBorder="1" applyAlignment="1"/>
    <xf numFmtId="164" fontId="0" fillId="0" borderId="3" xfId="1" applyFont="1" applyBorder="1"/>
    <xf numFmtId="164" fontId="1" fillId="0" borderId="3" xfId="1" applyFont="1" applyBorder="1"/>
    <xf numFmtId="164" fontId="5" fillId="0" borderId="3" xfId="1" applyFont="1" applyBorder="1"/>
    <xf numFmtId="164" fontId="6" fillId="0" borderId="3" xfId="1" applyFont="1" applyBorder="1"/>
    <xf numFmtId="0" fontId="0" fillId="0" borderId="0" xfId="0" applyAlignment="1"/>
    <xf numFmtId="0" fontId="1" fillId="0" borderId="12" xfId="0" applyFont="1" applyBorder="1"/>
    <xf numFmtId="0" fontId="0" fillId="0" borderId="12" xfId="0" applyBorder="1"/>
    <xf numFmtId="0" fontId="9" fillId="0" borderId="12" xfId="0" applyFont="1" applyBorder="1"/>
    <xf numFmtId="0" fontId="1" fillId="0" borderId="22" xfId="0" applyFont="1" applyBorder="1" applyAlignment="1"/>
    <xf numFmtId="0" fontId="1" fillId="3" borderId="14" xfId="0" applyFont="1" applyFill="1" applyBorder="1"/>
    <xf numFmtId="0" fontId="0" fillId="3" borderId="17" xfId="0" applyFill="1" applyBorder="1"/>
    <xf numFmtId="0" fontId="0" fillId="3" borderId="18" xfId="0" applyFill="1" applyBorder="1"/>
    <xf numFmtId="164" fontId="5" fillId="3" borderId="12" xfId="1" applyFont="1" applyFill="1" applyBorder="1"/>
    <xf numFmtId="164" fontId="5" fillId="3" borderId="12" xfId="0" applyNumberFormat="1" applyFont="1" applyFill="1" applyBorder="1"/>
    <xf numFmtId="164" fontId="9" fillId="3" borderId="12" xfId="1" applyFont="1" applyFill="1" applyBorder="1"/>
    <xf numFmtId="0" fontId="1" fillId="3" borderId="12" xfId="0" applyFont="1" applyFill="1" applyBorder="1"/>
    <xf numFmtId="0" fontId="0" fillId="3" borderId="12" xfId="0" applyFill="1" applyBorder="1"/>
    <xf numFmtId="164" fontId="14" fillId="3" borderId="12" xfId="0" applyNumberFormat="1" applyFont="1" applyFill="1" applyBorder="1"/>
    <xf numFmtId="164" fontId="0" fillId="3" borderId="12" xfId="0" applyNumberFormat="1" applyFill="1" applyBorder="1"/>
    <xf numFmtId="164" fontId="9" fillId="3" borderId="12" xfId="0" applyNumberFormat="1" applyFont="1" applyFill="1" applyBorder="1"/>
    <xf numFmtId="0" fontId="0" fillId="3" borderId="22" xfId="0" applyFill="1" applyBorder="1"/>
    <xf numFmtId="0" fontId="0" fillId="3" borderId="25" xfId="0" applyFill="1" applyBorder="1"/>
    <xf numFmtId="0" fontId="7" fillId="3" borderId="22" xfId="0" applyFont="1" applyFill="1" applyBorder="1"/>
    <xf numFmtId="0" fontId="7" fillId="3" borderId="25" xfId="0" applyFont="1" applyFill="1" applyBorder="1"/>
    <xf numFmtId="0" fontId="1" fillId="3" borderId="14" xfId="0" applyFont="1" applyFill="1" applyBorder="1" applyAlignment="1"/>
    <xf numFmtId="0" fontId="1" fillId="3" borderId="17" xfId="0" applyFont="1" applyFill="1" applyBorder="1" applyAlignment="1"/>
    <xf numFmtId="0" fontId="1" fillId="3" borderId="18" xfId="0" applyFont="1" applyFill="1" applyBorder="1" applyAlignment="1"/>
    <xf numFmtId="164" fontId="30" fillId="3" borderId="25" xfId="1" applyFont="1" applyFill="1" applyBorder="1"/>
    <xf numFmtId="164" fontId="31" fillId="3" borderId="25" xfId="1" applyFont="1" applyFill="1" applyBorder="1"/>
    <xf numFmtId="164" fontId="13" fillId="0" borderId="25" xfId="0" applyNumberFormat="1" applyFont="1" applyBorder="1"/>
    <xf numFmtId="0" fontId="13" fillId="0" borderId="25" xfId="0" applyFont="1" applyBorder="1"/>
    <xf numFmtId="164" fontId="9" fillId="3" borderId="25" xfId="0" applyNumberFormat="1" applyFont="1" applyFill="1" applyBorder="1"/>
    <xf numFmtId="0" fontId="9" fillId="3" borderId="25" xfId="0" applyFont="1" applyFill="1" applyBorder="1"/>
    <xf numFmtId="164" fontId="13" fillId="0" borderId="25" xfId="1" applyFont="1" applyBorder="1"/>
    <xf numFmtId="164" fontId="13" fillId="0" borderId="22" xfId="1" applyFont="1" applyBorder="1"/>
    <xf numFmtId="164" fontId="13" fillId="0" borderId="20" xfId="1" applyFont="1" applyBorder="1"/>
    <xf numFmtId="164" fontId="13" fillId="0" borderId="23" xfId="1" applyFont="1" applyBorder="1"/>
    <xf numFmtId="164" fontId="9" fillId="3" borderId="25" xfId="1" applyFont="1" applyFill="1" applyBorder="1"/>
    <xf numFmtId="0" fontId="0" fillId="0" borderId="28" xfId="0" applyBorder="1"/>
    <xf numFmtId="164" fontId="2" fillId="0" borderId="25" xfId="1" applyFont="1" applyBorder="1" applyAlignment="1"/>
    <xf numFmtId="164" fontId="31" fillId="3" borderId="12" xfId="0" applyNumberFormat="1" applyFont="1" applyFill="1" applyBorder="1"/>
    <xf numFmtId="164" fontId="31" fillId="3" borderId="12" xfId="1" applyFont="1" applyFill="1" applyBorder="1"/>
    <xf numFmtId="0" fontId="3" fillId="0" borderId="24" xfId="0" applyFont="1" applyBorder="1"/>
    <xf numFmtId="0" fontId="3" fillId="0" borderId="24" xfId="0" applyFont="1" applyFill="1" applyBorder="1" applyAlignment="1"/>
    <xf numFmtId="0" fontId="23" fillId="0" borderId="0" xfId="0" applyFont="1"/>
    <xf numFmtId="164" fontId="23" fillId="2" borderId="0" xfId="0" applyNumberFormat="1" applyFont="1" applyFill="1"/>
    <xf numFmtId="43" fontId="23" fillId="2" borderId="0" xfId="0" applyNumberFormat="1" applyFont="1" applyFill="1"/>
    <xf numFmtId="0" fontId="23" fillId="0" borderId="7" xfId="0" applyFont="1" applyBorder="1" applyAlignment="1"/>
    <xf numFmtId="0" fontId="23" fillId="0" borderId="0" xfId="0" applyFont="1" applyAlignment="1"/>
    <xf numFmtId="164" fontId="23" fillId="0" borderId="7" xfId="0" applyNumberFormat="1" applyFont="1" applyBorder="1" applyAlignment="1"/>
    <xf numFmtId="43" fontId="23" fillId="0" borderId="0" xfId="0" applyNumberFormat="1" applyFont="1" applyAlignment="1"/>
    <xf numFmtId="164" fontId="23" fillId="0" borderId="0" xfId="0" applyNumberFormat="1" applyFont="1"/>
    <xf numFmtId="43" fontId="23" fillId="0" borderId="0" xfId="0" applyNumberFormat="1" applyFont="1"/>
    <xf numFmtId="164" fontId="23" fillId="0" borderId="0" xfId="1" applyFont="1"/>
    <xf numFmtId="0" fontId="29" fillId="0" borderId="0" xfId="0" applyFont="1"/>
    <xf numFmtId="164" fontId="6" fillId="0" borderId="0" xfId="0" applyNumberFormat="1" applyFont="1"/>
    <xf numFmtId="164" fontId="9" fillId="3" borderId="3" xfId="1" applyFont="1" applyFill="1" applyBorder="1"/>
    <xf numFmtId="0" fontId="0" fillId="0" borderId="22" xfId="0" applyFill="1" applyBorder="1"/>
    <xf numFmtId="0" fontId="0" fillId="0" borderId="25" xfId="0" applyFill="1" applyBorder="1"/>
    <xf numFmtId="0" fontId="0" fillId="0" borderId="0" xfId="0" applyFill="1"/>
    <xf numFmtId="164" fontId="0" fillId="0" borderId="22" xfId="1" applyFont="1" applyFill="1" applyBorder="1"/>
    <xf numFmtId="164" fontId="0" fillId="0" borderId="27" xfId="1" applyFont="1" applyFill="1" applyBorder="1"/>
    <xf numFmtId="164" fontId="0" fillId="0" borderId="3" xfId="1" applyFont="1" applyFill="1" applyBorder="1"/>
    <xf numFmtId="164" fontId="5" fillId="0" borderId="4" xfId="1" applyFont="1" applyFill="1" applyBorder="1"/>
    <xf numFmtId="164" fontId="5" fillId="0" borderId="9" xfId="1" applyFont="1" applyFill="1" applyBorder="1"/>
    <xf numFmtId="164" fontId="5" fillId="0" borderId="22" xfId="1" applyFont="1" applyFill="1" applyBorder="1"/>
    <xf numFmtId="0" fontId="0" fillId="0" borderId="12" xfId="0" applyFill="1" applyBorder="1"/>
    <xf numFmtId="0" fontId="23" fillId="0" borderId="0" xfId="0" applyFont="1" applyFill="1"/>
    <xf numFmtId="0" fontId="32" fillId="0" borderId="24" xfId="0" applyFont="1" applyBorder="1" applyAlignment="1"/>
    <xf numFmtId="0" fontId="33" fillId="0" borderId="24" xfId="0" applyFont="1" applyBorder="1" applyAlignment="1">
      <alignment horizontal="left"/>
    </xf>
    <xf numFmtId="0" fontId="32" fillId="0" borderId="24" xfId="0" applyFont="1" applyFill="1" applyBorder="1" applyAlignment="1"/>
    <xf numFmtId="0" fontId="1" fillId="0" borderId="24" xfId="0" applyFont="1" applyFill="1" applyBorder="1" applyAlignment="1"/>
    <xf numFmtId="0" fontId="0" fillId="0" borderId="24" xfId="0" applyFont="1" applyFill="1" applyBorder="1" applyAlignment="1"/>
    <xf numFmtId="0" fontId="0" fillId="0" borderId="29" xfId="0" applyBorder="1"/>
    <xf numFmtId="0" fontId="0" fillId="0" borderId="30" xfId="0" applyBorder="1" applyAlignment="1">
      <alignment horizontal="left"/>
    </xf>
    <xf numFmtId="164" fontId="6" fillId="0" borderId="31" xfId="1" applyFont="1" applyBorder="1" applyAlignment="1"/>
    <xf numFmtId="164" fontId="0" fillId="0" borderId="31" xfId="1" applyFont="1" applyBorder="1"/>
    <xf numFmtId="164" fontId="0" fillId="0" borderId="31" xfId="1" applyFont="1" applyFill="1" applyBorder="1"/>
    <xf numFmtId="164" fontId="13" fillId="0" borderId="31" xfId="1" applyFont="1" applyBorder="1"/>
    <xf numFmtId="164" fontId="9" fillId="3" borderId="31" xfId="1" applyFont="1" applyFill="1" applyBorder="1"/>
    <xf numFmtId="0" fontId="1" fillId="3" borderId="11" xfId="0" applyFont="1" applyFill="1" applyBorder="1"/>
    <xf numFmtId="0" fontId="0" fillId="3" borderId="9" xfId="0" applyFill="1" applyBorder="1"/>
    <xf numFmtId="0" fontId="0" fillId="3" borderId="10" xfId="0" applyFill="1" applyBorder="1"/>
    <xf numFmtId="164" fontId="5" fillId="3" borderId="3" xfId="1" applyFont="1" applyFill="1" applyBorder="1"/>
    <xf numFmtId="164" fontId="5" fillId="3" borderId="3" xfId="0" applyNumberFormat="1" applyFont="1" applyFill="1" applyBorder="1"/>
    <xf numFmtId="164" fontId="15" fillId="3" borderId="3" xfId="1" applyFont="1" applyFill="1" applyBorder="1"/>
    <xf numFmtId="164" fontId="31" fillId="3" borderId="3" xfId="0" applyNumberFormat="1" applyFont="1" applyFill="1" applyBorder="1"/>
    <xf numFmtId="0" fontId="0" fillId="2" borderId="6" xfId="0" applyFill="1" applyBorder="1"/>
    <xf numFmtId="164" fontId="31" fillId="2" borderId="10" xfId="0" applyNumberFormat="1" applyFont="1" applyFill="1" applyBorder="1"/>
    <xf numFmtId="0" fontId="0" fillId="2" borderId="9" xfId="0" applyFill="1" applyBorder="1"/>
    <xf numFmtId="0" fontId="1" fillId="2" borderId="7" xfId="0" applyFont="1" applyFill="1" applyBorder="1" applyAlignment="1"/>
    <xf numFmtId="0" fontId="0" fillId="2" borderId="15" xfId="0" applyFill="1" applyBorder="1" applyAlignment="1">
      <alignment horizontal="left"/>
    </xf>
    <xf numFmtId="0" fontId="3" fillId="2" borderId="24" xfId="0" applyFont="1" applyFill="1" applyBorder="1" applyAlignment="1"/>
    <xf numFmtId="0" fontId="0" fillId="2" borderId="24" xfId="0" applyFill="1" applyBorder="1"/>
    <xf numFmtId="164" fontId="6" fillId="2" borderId="25" xfId="1" applyFont="1" applyFill="1" applyBorder="1"/>
    <xf numFmtId="164" fontId="0" fillId="2" borderId="25" xfId="1" applyFont="1" applyFill="1" applyBorder="1"/>
    <xf numFmtId="164" fontId="2" fillId="2" borderId="25" xfId="1" applyFont="1" applyFill="1" applyBorder="1"/>
    <xf numFmtId="164" fontId="13" fillId="2" borderId="25" xfId="1" applyFont="1" applyFill="1" applyBorder="1"/>
    <xf numFmtId="164" fontId="13" fillId="2" borderId="23" xfId="1" applyFont="1" applyFill="1" applyBorder="1"/>
    <xf numFmtId="0" fontId="23" fillId="2" borderId="0" xfId="0" applyFont="1" applyFill="1"/>
    <xf numFmtId="0" fontId="0" fillId="2" borderId="24" xfId="0" applyFill="1" applyBorder="1" applyAlignment="1">
      <alignment horizontal="left"/>
    </xf>
    <xf numFmtId="0" fontId="0" fillId="2" borderId="24" xfId="0" applyFill="1" applyBorder="1" applyAlignment="1"/>
    <xf numFmtId="164" fontId="6" fillId="2" borderId="25" xfId="1" applyFont="1" applyFill="1" applyBorder="1" applyAlignment="1">
      <alignment horizontal="center"/>
    </xf>
    <xf numFmtId="164" fontId="1" fillId="2" borderId="25" xfId="1" applyFont="1" applyFill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8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</cellXfs>
  <cellStyles count="3">
    <cellStyle name="Comma" xfId="1" builtinId="3"/>
    <cellStyle name="Comma 2" xfId="2" xr:uid="{F7806A53-2645-4AEC-B1F6-20BB6076BFA7}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37"/>
  <sheetViews>
    <sheetView tabSelected="1" zoomScale="79" zoomScaleNormal="79" workbookViewId="0">
      <pane xSplit="4" topLeftCell="AC1" activePane="topRight" state="frozen"/>
      <selection activeCell="A43" sqref="A43"/>
      <selection pane="topRight" activeCell="AR35" sqref="AR35"/>
    </sheetView>
  </sheetViews>
  <sheetFormatPr defaultRowHeight="14.4" x14ac:dyDescent="0.3"/>
  <cols>
    <col min="1" max="1" width="1" hidden="1" customWidth="1"/>
    <col min="2" max="2" width="1.5546875" customWidth="1"/>
    <col min="3" max="3" width="1.33203125" customWidth="1"/>
    <col min="4" max="4" width="71.44140625" customWidth="1"/>
    <col min="5" max="5" width="14.44140625" customWidth="1"/>
    <col min="6" max="6" width="14.5546875" customWidth="1"/>
    <col min="7" max="8" width="14" customWidth="1"/>
    <col min="9" max="9" width="13.5546875" customWidth="1"/>
    <col min="10" max="10" width="13.21875" style="294" customWidth="1"/>
    <col min="11" max="11" width="14.44140625" customWidth="1"/>
    <col min="12" max="13" width="13.33203125" customWidth="1"/>
    <col min="14" max="14" width="16.33203125" customWidth="1"/>
    <col min="15" max="20" width="13.33203125" customWidth="1"/>
    <col min="21" max="22" width="12.5546875" customWidth="1"/>
    <col min="23" max="23" width="14.109375" customWidth="1"/>
    <col min="24" max="24" width="14.44140625" style="24" customWidth="1"/>
    <col min="25" max="25" width="13.109375" customWidth="1"/>
    <col min="26" max="26" width="14.109375" customWidth="1"/>
    <col min="27" max="27" width="13.33203125" customWidth="1"/>
    <col min="28" max="28" width="13.88671875" style="24" customWidth="1"/>
    <col min="29" max="29" width="12.88671875" customWidth="1"/>
    <col min="30" max="30" width="13.5546875" customWidth="1"/>
    <col min="31" max="31" width="14.33203125" style="24" customWidth="1"/>
    <col min="32" max="32" width="15.44140625" customWidth="1"/>
    <col min="33" max="33" width="18.44140625" style="279" customWidth="1"/>
    <col min="34" max="34" width="19" style="279" customWidth="1"/>
  </cols>
  <sheetData>
    <row r="1" spans="1:32" ht="15.6" x14ac:dyDescent="0.3">
      <c r="B1" s="2"/>
      <c r="C1" s="1"/>
      <c r="D1" s="150"/>
      <c r="E1" s="343" t="s">
        <v>122</v>
      </c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5"/>
      <c r="X1" s="25"/>
      <c r="Y1" s="349" t="s">
        <v>123</v>
      </c>
      <c r="Z1" s="350"/>
      <c r="AA1" s="353"/>
      <c r="AB1" s="20"/>
      <c r="AC1" s="349" t="s">
        <v>124</v>
      </c>
      <c r="AD1" s="353"/>
      <c r="AF1" s="43"/>
    </row>
    <row r="2" spans="1:32" ht="15.6" x14ac:dyDescent="0.3">
      <c r="B2" s="77"/>
      <c r="C2" s="32"/>
      <c r="D2" s="33"/>
      <c r="E2" s="346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8"/>
      <c r="X2" s="26"/>
      <c r="Y2" s="351"/>
      <c r="Z2" s="352"/>
      <c r="AA2" s="354"/>
      <c r="AB2" s="21"/>
      <c r="AC2" s="351"/>
      <c r="AD2" s="354"/>
      <c r="AF2" s="144"/>
    </row>
    <row r="3" spans="1:32" x14ac:dyDescent="0.3">
      <c r="A3" s="2"/>
      <c r="B3" s="2"/>
      <c r="C3" s="1"/>
      <c r="D3" s="355" t="s">
        <v>0</v>
      </c>
      <c r="E3" s="339" t="s">
        <v>70</v>
      </c>
      <c r="F3" s="339" t="s">
        <v>71</v>
      </c>
      <c r="G3" s="357" t="s">
        <v>72</v>
      </c>
      <c r="H3" s="339" t="s">
        <v>74</v>
      </c>
      <c r="I3" s="339" t="s">
        <v>73</v>
      </c>
      <c r="J3" s="359" t="s">
        <v>75</v>
      </c>
      <c r="K3" s="339" t="s">
        <v>76</v>
      </c>
      <c r="L3" s="339" t="s">
        <v>77</v>
      </c>
      <c r="M3" s="339" t="s">
        <v>87</v>
      </c>
      <c r="N3" s="339" t="s">
        <v>83</v>
      </c>
      <c r="O3" s="339" t="s">
        <v>115</v>
      </c>
      <c r="P3" s="339" t="s">
        <v>85</v>
      </c>
      <c r="Q3" s="339" t="s">
        <v>84</v>
      </c>
      <c r="R3" s="339" t="s">
        <v>116</v>
      </c>
      <c r="S3" s="339" t="s">
        <v>117</v>
      </c>
      <c r="T3" s="339" t="s">
        <v>118</v>
      </c>
      <c r="U3" s="339" t="s">
        <v>119</v>
      </c>
      <c r="V3" s="151"/>
      <c r="W3" s="339" t="s">
        <v>120</v>
      </c>
      <c r="X3" s="22" t="s">
        <v>125</v>
      </c>
      <c r="Y3" s="339" t="s">
        <v>78</v>
      </c>
      <c r="Z3" s="339" t="s">
        <v>79</v>
      </c>
      <c r="AA3" s="339" t="s">
        <v>80</v>
      </c>
      <c r="AB3" s="22" t="s">
        <v>125</v>
      </c>
      <c r="AC3" s="339" t="s">
        <v>81</v>
      </c>
      <c r="AD3" s="339" t="s">
        <v>82</v>
      </c>
      <c r="AE3" s="36" t="s">
        <v>86</v>
      </c>
      <c r="AF3" s="341" t="s">
        <v>86</v>
      </c>
    </row>
    <row r="4" spans="1:32" x14ac:dyDescent="0.3">
      <c r="A4" s="3"/>
      <c r="B4" s="77"/>
      <c r="C4" s="32"/>
      <c r="D4" s="356"/>
      <c r="E4" s="340"/>
      <c r="F4" s="340"/>
      <c r="G4" s="358"/>
      <c r="H4" s="340"/>
      <c r="I4" s="340"/>
      <c r="J4" s="36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152"/>
      <c r="W4" s="340"/>
      <c r="X4" s="23" t="s">
        <v>126</v>
      </c>
      <c r="Y4" s="340"/>
      <c r="Z4" s="340"/>
      <c r="AA4" s="340"/>
      <c r="AB4" s="23" t="s">
        <v>127</v>
      </c>
      <c r="AC4" s="340"/>
      <c r="AD4" s="340"/>
      <c r="AE4" s="37" t="s">
        <v>128</v>
      </c>
      <c r="AF4" s="342"/>
    </row>
    <row r="5" spans="1:32" x14ac:dyDescent="0.3">
      <c r="B5" s="174"/>
      <c r="C5" s="175"/>
      <c r="D5" s="175"/>
      <c r="E5" s="176"/>
      <c r="F5" s="176"/>
      <c r="G5" s="176"/>
      <c r="H5" s="176"/>
      <c r="I5" s="176"/>
      <c r="J5" s="292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7"/>
      <c r="Y5" s="176"/>
      <c r="Z5" s="176"/>
      <c r="AA5" s="176"/>
      <c r="AB5" s="177"/>
      <c r="AC5" s="176"/>
      <c r="AD5" s="176"/>
      <c r="AE5" s="177"/>
      <c r="AF5" s="255"/>
    </row>
    <row r="6" spans="1:32" x14ac:dyDescent="0.3">
      <c r="B6" s="178" t="s">
        <v>370</v>
      </c>
      <c r="C6" s="179"/>
      <c r="D6" s="179"/>
      <c r="E6" s="180"/>
      <c r="F6" s="181"/>
      <c r="G6" s="181"/>
      <c r="H6" s="181"/>
      <c r="I6" s="181"/>
      <c r="J6" s="293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2"/>
      <c r="Y6" s="181"/>
      <c r="Z6" s="181"/>
      <c r="AA6" s="181"/>
      <c r="AB6" s="182"/>
      <c r="AC6" s="181"/>
      <c r="AD6" s="181"/>
      <c r="AE6" s="182"/>
      <c r="AF6" s="256"/>
    </row>
    <row r="7" spans="1:32" x14ac:dyDescent="0.3">
      <c r="B7" s="183"/>
      <c r="C7" s="184" t="s">
        <v>265</v>
      </c>
      <c r="D7" s="184"/>
      <c r="E7" s="185"/>
      <c r="F7" s="181"/>
      <c r="G7" s="181"/>
      <c r="H7" s="181"/>
      <c r="I7" s="181"/>
      <c r="J7" s="293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2"/>
      <c r="Y7" s="181"/>
      <c r="Z7" s="181"/>
      <c r="AA7" s="181"/>
      <c r="AB7" s="182"/>
      <c r="AC7" s="181"/>
      <c r="AD7" s="181"/>
      <c r="AE7" s="182"/>
      <c r="AF7" s="256"/>
    </row>
    <row r="8" spans="1:32" x14ac:dyDescent="0.3">
      <c r="B8" s="183"/>
      <c r="C8" s="184"/>
      <c r="D8" s="184" t="s">
        <v>267</v>
      </c>
      <c r="E8" s="186">
        <v>3432600</v>
      </c>
      <c r="F8" s="186">
        <v>10089666</v>
      </c>
      <c r="G8" s="186">
        <v>1173519</v>
      </c>
      <c r="H8" s="186">
        <v>2320956</v>
      </c>
      <c r="I8" s="186">
        <v>1198809</v>
      </c>
      <c r="J8" s="191">
        <v>1041615</v>
      </c>
      <c r="K8" s="186">
        <v>2320044</v>
      </c>
      <c r="L8" s="186">
        <v>2502783</v>
      </c>
      <c r="M8" s="186">
        <v>1530306</v>
      </c>
      <c r="N8" s="181"/>
      <c r="O8" s="181"/>
      <c r="P8" s="181"/>
      <c r="Q8" s="181"/>
      <c r="R8" s="181"/>
      <c r="S8" s="181"/>
      <c r="T8" s="181"/>
      <c r="U8" s="181"/>
      <c r="V8" s="181" t="s">
        <v>131</v>
      </c>
      <c r="W8" s="181"/>
      <c r="X8" s="264">
        <f>SUM(E8:W8)</f>
        <v>25610298</v>
      </c>
      <c r="Y8" s="186">
        <v>2087307</v>
      </c>
      <c r="Z8" s="186">
        <v>1900926</v>
      </c>
      <c r="AA8" s="186">
        <v>1329985</v>
      </c>
      <c r="AB8" s="264">
        <f>SUM(Y8:AA8)</f>
        <v>5318218</v>
      </c>
      <c r="AC8" s="186">
        <v>3731304</v>
      </c>
      <c r="AD8" s="186">
        <v>1173348</v>
      </c>
      <c r="AE8" s="264">
        <f>SUM(AC8:AD8)</f>
        <v>4904652</v>
      </c>
      <c r="AF8" s="266">
        <f>SUM(X8,AB8,AE8)</f>
        <v>35833168</v>
      </c>
    </row>
    <row r="9" spans="1:32" x14ac:dyDescent="0.3">
      <c r="B9" s="183"/>
      <c r="C9" s="184" t="s">
        <v>269</v>
      </c>
      <c r="D9" s="184"/>
      <c r="E9" s="187">
        <f>SUM(E11:E23)</f>
        <v>785108</v>
      </c>
      <c r="F9" s="188">
        <f>SUM(F11:F23)</f>
        <v>3495624</v>
      </c>
      <c r="G9" s="181"/>
      <c r="H9" s="181"/>
      <c r="I9" s="181"/>
      <c r="J9" s="293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264"/>
      <c r="Y9" s="181"/>
      <c r="Z9" s="181"/>
      <c r="AA9" s="181"/>
      <c r="AB9" s="265"/>
      <c r="AC9" s="181"/>
      <c r="AD9" s="181"/>
      <c r="AE9" s="265"/>
      <c r="AF9" s="267"/>
    </row>
    <row r="10" spans="1:32" x14ac:dyDescent="0.3">
      <c r="B10" s="183"/>
      <c r="C10" s="184"/>
      <c r="D10" s="184" t="s">
        <v>271</v>
      </c>
      <c r="E10" s="186">
        <v>288000</v>
      </c>
      <c r="F10" s="186">
        <v>384000</v>
      </c>
      <c r="G10" s="186">
        <v>72000</v>
      </c>
      <c r="H10" s="186">
        <v>144000</v>
      </c>
      <c r="I10" s="186">
        <v>72000</v>
      </c>
      <c r="J10" s="191">
        <v>48000</v>
      </c>
      <c r="K10" s="186">
        <v>168000</v>
      </c>
      <c r="L10" s="186">
        <v>216000</v>
      </c>
      <c r="M10" s="186">
        <v>96000</v>
      </c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264">
        <f t="shared" ref="X10:X23" si="0">SUM(E10:W10)</f>
        <v>1488000</v>
      </c>
      <c r="Y10" s="186">
        <v>168000</v>
      </c>
      <c r="Z10" s="186">
        <v>384000</v>
      </c>
      <c r="AA10" s="186">
        <v>96000</v>
      </c>
      <c r="AB10" s="264">
        <f>SUM(Y10:AA10)</f>
        <v>648000</v>
      </c>
      <c r="AC10" s="186">
        <v>240000</v>
      </c>
      <c r="AD10" s="186">
        <v>72000</v>
      </c>
      <c r="AE10" s="264">
        <f t="shared" ref="AE10:AE17" si="1">SUM(AC10:AD10)</f>
        <v>312000</v>
      </c>
      <c r="AF10" s="266">
        <f>SUM(X10,AB10,AE10)</f>
        <v>2448000</v>
      </c>
    </row>
    <row r="11" spans="1:32" x14ac:dyDescent="0.3">
      <c r="B11" s="183"/>
      <c r="C11" s="184"/>
      <c r="D11" s="189" t="s">
        <v>273</v>
      </c>
      <c r="E11" s="205">
        <v>81000</v>
      </c>
      <c r="F11" s="205">
        <v>819000</v>
      </c>
      <c r="G11" s="186">
        <v>67500</v>
      </c>
      <c r="H11" s="186">
        <v>67500</v>
      </c>
      <c r="I11" s="186">
        <v>67500</v>
      </c>
      <c r="J11" s="191">
        <v>67500</v>
      </c>
      <c r="K11" s="186">
        <v>112500</v>
      </c>
      <c r="L11" s="186">
        <v>112500</v>
      </c>
      <c r="M11" s="186">
        <v>67500</v>
      </c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264">
        <f t="shared" si="0"/>
        <v>1462500</v>
      </c>
      <c r="Y11" s="186">
        <v>67500</v>
      </c>
      <c r="Z11" s="190">
        <v>0</v>
      </c>
      <c r="AA11" s="186">
        <v>67500</v>
      </c>
      <c r="AB11" s="264">
        <f>SUM(Y11:AA11)</f>
        <v>135000</v>
      </c>
      <c r="AC11" s="186">
        <v>67500</v>
      </c>
      <c r="AD11" s="186">
        <v>67500</v>
      </c>
      <c r="AE11" s="264">
        <f t="shared" si="1"/>
        <v>135000</v>
      </c>
      <c r="AF11" s="266">
        <f t="shared" ref="AF11:AF15" si="2">SUM(X11,AB11,AE11)</f>
        <v>1732500</v>
      </c>
    </row>
    <row r="12" spans="1:32" x14ac:dyDescent="0.3">
      <c r="B12" s="183"/>
      <c r="C12" s="184"/>
      <c r="D12" s="189" t="s">
        <v>371</v>
      </c>
      <c r="E12" s="205">
        <v>0</v>
      </c>
      <c r="F12" s="205">
        <v>819000</v>
      </c>
      <c r="G12" s="186">
        <v>67500</v>
      </c>
      <c r="H12" s="186">
        <v>67500</v>
      </c>
      <c r="I12" s="186">
        <v>67500</v>
      </c>
      <c r="J12" s="191">
        <v>67500</v>
      </c>
      <c r="K12" s="186">
        <v>112500</v>
      </c>
      <c r="L12" s="186">
        <v>112500</v>
      </c>
      <c r="M12" s="186">
        <v>67500</v>
      </c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264">
        <f t="shared" si="0"/>
        <v>1381500</v>
      </c>
      <c r="Y12" s="186">
        <v>67500</v>
      </c>
      <c r="Z12" s="191">
        <v>0</v>
      </c>
      <c r="AA12" s="186">
        <v>67500</v>
      </c>
      <c r="AB12" s="264">
        <f>SUM(Y12:AA12)</f>
        <v>135000</v>
      </c>
      <c r="AC12" s="186">
        <v>67500</v>
      </c>
      <c r="AD12" s="186">
        <v>67500</v>
      </c>
      <c r="AE12" s="264">
        <f t="shared" si="1"/>
        <v>135000</v>
      </c>
      <c r="AF12" s="266">
        <f t="shared" si="2"/>
        <v>1651500</v>
      </c>
    </row>
    <row r="13" spans="1:32" x14ac:dyDescent="0.3">
      <c r="B13" s="183"/>
      <c r="C13" s="184"/>
      <c r="D13" s="189" t="s">
        <v>276</v>
      </c>
      <c r="E13" s="186">
        <v>72000</v>
      </c>
      <c r="F13" s="186">
        <v>96000</v>
      </c>
      <c r="G13" s="186">
        <v>18000</v>
      </c>
      <c r="H13" s="186">
        <v>36000</v>
      </c>
      <c r="I13" s="186">
        <v>18000</v>
      </c>
      <c r="J13" s="191">
        <v>12000</v>
      </c>
      <c r="K13" s="186">
        <v>42000</v>
      </c>
      <c r="L13" s="186">
        <v>54000</v>
      </c>
      <c r="M13" s="186">
        <v>24000</v>
      </c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264">
        <f t="shared" si="0"/>
        <v>372000</v>
      </c>
      <c r="Y13" s="186">
        <v>42000</v>
      </c>
      <c r="Z13" s="186">
        <v>96000</v>
      </c>
      <c r="AA13" s="186">
        <v>24000</v>
      </c>
      <c r="AB13" s="264">
        <f>SUM(Y13:AA13)</f>
        <v>162000</v>
      </c>
      <c r="AC13" s="186">
        <v>60000</v>
      </c>
      <c r="AD13" s="186">
        <v>18000</v>
      </c>
      <c r="AE13" s="264">
        <f t="shared" si="1"/>
        <v>78000</v>
      </c>
      <c r="AF13" s="266">
        <f t="shared" si="2"/>
        <v>612000</v>
      </c>
    </row>
    <row r="14" spans="1:32" x14ac:dyDescent="0.3">
      <c r="B14" s="183"/>
      <c r="C14" s="184"/>
      <c r="D14" s="189" t="s">
        <v>278</v>
      </c>
      <c r="E14" s="186"/>
      <c r="F14" s="186"/>
      <c r="G14" s="186"/>
      <c r="H14" s="186"/>
      <c r="I14" s="186"/>
      <c r="J14" s="191"/>
      <c r="K14" s="186"/>
      <c r="L14" s="186"/>
      <c r="M14" s="186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264">
        <f t="shared" si="0"/>
        <v>0</v>
      </c>
      <c r="Y14" s="186">
        <v>0</v>
      </c>
      <c r="Z14" s="186">
        <v>0</v>
      </c>
      <c r="AA14" s="186">
        <v>0</v>
      </c>
      <c r="AB14" s="264">
        <f t="shared" ref="AB14:AB16" si="3">SUM(Y14:AA14)</f>
        <v>0</v>
      </c>
      <c r="AC14" s="192">
        <v>180000</v>
      </c>
      <c r="AD14" s="186">
        <v>0</v>
      </c>
      <c r="AE14" s="264">
        <f t="shared" si="1"/>
        <v>180000</v>
      </c>
      <c r="AF14" s="266">
        <f t="shared" si="2"/>
        <v>180000</v>
      </c>
    </row>
    <row r="15" spans="1:32" x14ac:dyDescent="0.3">
      <c r="B15" s="183"/>
      <c r="C15" s="184"/>
      <c r="D15" s="189" t="s">
        <v>280</v>
      </c>
      <c r="E15" s="186"/>
      <c r="F15" s="186"/>
      <c r="G15" s="186"/>
      <c r="H15" s="186"/>
      <c r="I15" s="186"/>
      <c r="J15" s="191"/>
      <c r="K15" s="186"/>
      <c r="L15" s="186"/>
      <c r="M15" s="186"/>
      <c r="N15" s="181" t="s">
        <v>131</v>
      </c>
      <c r="O15" s="181" t="s">
        <v>131</v>
      </c>
      <c r="P15" s="181"/>
      <c r="Q15" s="181"/>
      <c r="R15" s="181"/>
      <c r="S15" s="181"/>
      <c r="T15" s="181"/>
      <c r="U15" s="181"/>
      <c r="V15" s="181"/>
      <c r="W15" s="181"/>
      <c r="X15" s="264">
        <f t="shared" si="0"/>
        <v>0</v>
      </c>
      <c r="Y15" s="186">
        <v>0</v>
      </c>
      <c r="Z15" s="186">
        <v>0</v>
      </c>
      <c r="AA15" s="186">
        <v>0</v>
      </c>
      <c r="AB15" s="264">
        <f t="shared" si="3"/>
        <v>0</v>
      </c>
      <c r="AC15" s="192">
        <v>18000</v>
      </c>
      <c r="AD15" s="186">
        <v>0</v>
      </c>
      <c r="AE15" s="264">
        <f t="shared" si="1"/>
        <v>18000</v>
      </c>
      <c r="AF15" s="266">
        <f t="shared" si="2"/>
        <v>18000</v>
      </c>
    </row>
    <row r="16" spans="1:32" x14ac:dyDescent="0.3">
      <c r="B16" s="183"/>
      <c r="C16" s="184"/>
      <c r="D16" s="189" t="s">
        <v>372</v>
      </c>
      <c r="E16" s="186">
        <v>0</v>
      </c>
      <c r="F16" s="186">
        <v>0</v>
      </c>
      <c r="G16" s="181"/>
      <c r="H16" s="181"/>
      <c r="I16" s="181"/>
      <c r="J16" s="293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 t="s">
        <v>131</v>
      </c>
      <c r="W16" s="181"/>
      <c r="X16" s="264">
        <f t="shared" si="0"/>
        <v>0</v>
      </c>
      <c r="Y16" s="190">
        <v>0</v>
      </c>
      <c r="Z16" s="190">
        <v>0</v>
      </c>
      <c r="AA16" s="190">
        <v>0</v>
      </c>
      <c r="AB16" s="264">
        <f t="shared" si="3"/>
        <v>0</v>
      </c>
      <c r="AC16" s="190">
        <v>0</v>
      </c>
      <c r="AD16" s="190">
        <v>0</v>
      </c>
      <c r="AE16" s="264">
        <f t="shared" si="1"/>
        <v>0</v>
      </c>
      <c r="AF16" s="267"/>
    </row>
    <row r="17" spans="2:34" x14ac:dyDescent="0.3">
      <c r="B17" s="183"/>
      <c r="C17" s="184"/>
      <c r="D17" s="189" t="s">
        <v>376</v>
      </c>
      <c r="E17" s="186">
        <v>0</v>
      </c>
      <c r="F17" s="186">
        <v>0</v>
      </c>
      <c r="G17" s="190">
        <v>0</v>
      </c>
      <c r="H17" s="190">
        <v>0</v>
      </c>
      <c r="I17" s="190">
        <v>0</v>
      </c>
      <c r="J17" s="191">
        <v>50000</v>
      </c>
      <c r="K17" s="191">
        <v>50000</v>
      </c>
      <c r="L17" s="191">
        <v>50000</v>
      </c>
      <c r="M17" s="190">
        <v>0</v>
      </c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264">
        <f t="shared" si="0"/>
        <v>150000</v>
      </c>
      <c r="Y17" s="190">
        <v>0</v>
      </c>
      <c r="Z17" s="190">
        <v>0</v>
      </c>
      <c r="AA17" s="190">
        <v>0</v>
      </c>
      <c r="AB17" s="264">
        <f t="shared" ref="AB17:AB23" si="4">SUM(Y17:AA17)</f>
        <v>0</v>
      </c>
      <c r="AC17" s="190">
        <v>0</v>
      </c>
      <c r="AD17" s="190">
        <v>0</v>
      </c>
      <c r="AE17" s="264">
        <f t="shared" si="1"/>
        <v>0</v>
      </c>
      <c r="AF17" s="266">
        <f t="shared" ref="AF17:AF23" si="5">SUM(X17,AB17,AE17)</f>
        <v>150000</v>
      </c>
    </row>
    <row r="18" spans="2:34" x14ac:dyDescent="0.3">
      <c r="B18" s="183"/>
      <c r="C18" s="184"/>
      <c r="D18" s="189" t="s">
        <v>373</v>
      </c>
      <c r="E18" s="186">
        <v>0</v>
      </c>
      <c r="F18" s="186">
        <v>0</v>
      </c>
      <c r="G18" s="190">
        <v>0</v>
      </c>
      <c r="H18" s="190">
        <v>0</v>
      </c>
      <c r="I18" s="190">
        <v>5000</v>
      </c>
      <c r="J18" s="196">
        <v>5000</v>
      </c>
      <c r="K18" s="190">
        <v>10000</v>
      </c>
      <c r="L18" s="190">
        <v>0</v>
      </c>
      <c r="M18" s="190">
        <v>10000</v>
      </c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264">
        <f t="shared" si="0"/>
        <v>30000</v>
      </c>
      <c r="Y18" s="190">
        <v>10000</v>
      </c>
      <c r="Z18" s="190">
        <v>10000</v>
      </c>
      <c r="AA18" s="190">
        <v>5000</v>
      </c>
      <c r="AB18" s="268">
        <f t="shared" si="4"/>
        <v>25000</v>
      </c>
      <c r="AC18" s="190">
        <v>0</v>
      </c>
      <c r="AD18" s="190">
        <v>0</v>
      </c>
      <c r="AE18" s="268">
        <f t="shared" ref="AE18:AE23" si="6">SUM(AC18:AD18)</f>
        <v>0</v>
      </c>
      <c r="AF18" s="266">
        <f t="shared" si="5"/>
        <v>55000</v>
      </c>
    </row>
    <row r="19" spans="2:34" x14ac:dyDescent="0.3">
      <c r="B19" s="183"/>
      <c r="C19" s="184"/>
      <c r="D19" s="189" t="s">
        <v>282</v>
      </c>
      <c r="E19" s="186"/>
      <c r="F19" s="186"/>
      <c r="G19" s="181"/>
      <c r="H19" s="181"/>
      <c r="I19" s="181"/>
      <c r="J19" s="293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264">
        <f t="shared" si="0"/>
        <v>0</v>
      </c>
      <c r="Y19" s="190">
        <v>0</v>
      </c>
      <c r="Z19" s="190">
        <v>0</v>
      </c>
      <c r="AA19" s="190">
        <v>0</v>
      </c>
      <c r="AB19" s="268">
        <f t="shared" si="4"/>
        <v>0</v>
      </c>
      <c r="AC19" s="186">
        <v>761853</v>
      </c>
      <c r="AD19" s="190">
        <v>0</v>
      </c>
      <c r="AE19" s="264">
        <f t="shared" si="6"/>
        <v>761853</v>
      </c>
      <c r="AF19" s="266">
        <f t="shared" si="5"/>
        <v>761853</v>
      </c>
    </row>
    <row r="20" spans="2:34" x14ac:dyDescent="0.3">
      <c r="B20" s="183"/>
      <c r="C20" s="184"/>
      <c r="D20" s="189" t="s">
        <v>284</v>
      </c>
      <c r="E20" s="186">
        <v>0</v>
      </c>
      <c r="F20" s="191">
        <v>0</v>
      </c>
      <c r="G20" s="186"/>
      <c r="H20" s="186">
        <v>0</v>
      </c>
      <c r="I20" s="186">
        <v>0</v>
      </c>
      <c r="J20" s="191">
        <v>0</v>
      </c>
      <c r="K20" s="186">
        <v>0</v>
      </c>
      <c r="L20" s="186">
        <v>0</v>
      </c>
      <c r="M20" s="191">
        <v>0</v>
      </c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264">
        <f t="shared" si="0"/>
        <v>0</v>
      </c>
      <c r="Y20" s="190">
        <v>0</v>
      </c>
      <c r="Z20" s="186">
        <v>0</v>
      </c>
      <c r="AA20" s="190">
        <v>0</v>
      </c>
      <c r="AB20" s="264">
        <f t="shared" si="4"/>
        <v>0</v>
      </c>
      <c r="AC20" s="186">
        <v>0</v>
      </c>
      <c r="AD20" s="190">
        <v>0</v>
      </c>
      <c r="AE20" s="264">
        <v>0</v>
      </c>
      <c r="AF20" s="266">
        <f t="shared" si="5"/>
        <v>0</v>
      </c>
    </row>
    <row r="21" spans="2:34" x14ac:dyDescent="0.3">
      <c r="B21" s="183"/>
      <c r="C21" s="184"/>
      <c r="D21" s="189" t="s">
        <v>288</v>
      </c>
      <c r="E21" s="186">
        <v>286054</v>
      </c>
      <c r="F21" s="186">
        <v>840812</v>
      </c>
      <c r="G21" s="186">
        <v>97794</v>
      </c>
      <c r="H21" s="186">
        <v>193415</v>
      </c>
      <c r="I21" s="186">
        <v>99901</v>
      </c>
      <c r="J21" s="191">
        <v>86802</v>
      </c>
      <c r="K21" s="186">
        <v>193339</v>
      </c>
      <c r="L21" s="186">
        <v>208568</v>
      </c>
      <c r="M21" s="186">
        <v>127526</v>
      </c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264">
        <f t="shared" si="0"/>
        <v>2134211</v>
      </c>
      <c r="Y21" s="186">
        <v>173939</v>
      </c>
      <c r="Z21" s="186">
        <v>158416</v>
      </c>
      <c r="AA21" s="186">
        <v>110833</v>
      </c>
      <c r="AB21" s="264">
        <f t="shared" si="4"/>
        <v>443188</v>
      </c>
      <c r="AC21" s="186">
        <v>310942</v>
      </c>
      <c r="AD21" s="186">
        <v>97780</v>
      </c>
      <c r="AE21" s="264">
        <f t="shared" si="6"/>
        <v>408722</v>
      </c>
      <c r="AF21" s="266">
        <f t="shared" si="5"/>
        <v>2986121</v>
      </c>
    </row>
    <row r="22" spans="2:34" x14ac:dyDescent="0.3">
      <c r="B22" s="183"/>
      <c r="C22" s="184"/>
      <c r="D22" s="189" t="s">
        <v>290</v>
      </c>
      <c r="E22" s="186">
        <v>286054</v>
      </c>
      <c r="F22" s="186">
        <v>840812</v>
      </c>
      <c r="G22" s="186">
        <v>97794</v>
      </c>
      <c r="H22" s="186">
        <v>193415</v>
      </c>
      <c r="I22" s="186">
        <v>99901</v>
      </c>
      <c r="J22" s="191">
        <v>86802</v>
      </c>
      <c r="K22" s="186">
        <v>193339</v>
      </c>
      <c r="L22" s="186">
        <v>208568</v>
      </c>
      <c r="M22" s="186">
        <v>127526</v>
      </c>
      <c r="N22" s="181"/>
      <c r="O22" s="181" t="s">
        <v>131</v>
      </c>
      <c r="P22" s="181"/>
      <c r="Q22" s="181"/>
      <c r="R22" s="181"/>
      <c r="S22" s="181"/>
      <c r="T22" s="181"/>
      <c r="U22" s="181"/>
      <c r="V22" s="181"/>
      <c r="W22" s="181"/>
      <c r="X22" s="264">
        <f t="shared" si="0"/>
        <v>2134211</v>
      </c>
      <c r="Y22" s="186">
        <v>173939</v>
      </c>
      <c r="Z22" s="186">
        <v>158416</v>
      </c>
      <c r="AA22" s="186">
        <v>110833</v>
      </c>
      <c r="AB22" s="264">
        <f t="shared" si="4"/>
        <v>443188</v>
      </c>
      <c r="AC22" s="186">
        <v>310942</v>
      </c>
      <c r="AD22" s="186">
        <v>97780</v>
      </c>
      <c r="AE22" s="264">
        <f t="shared" si="6"/>
        <v>408722</v>
      </c>
      <c r="AF22" s="266">
        <f t="shared" si="5"/>
        <v>2986121</v>
      </c>
    </row>
    <row r="23" spans="2:34" x14ac:dyDescent="0.3">
      <c r="B23" s="183"/>
      <c r="C23" s="184"/>
      <c r="D23" s="189" t="s">
        <v>291</v>
      </c>
      <c r="E23" s="186">
        <v>60000</v>
      </c>
      <c r="F23" s="186">
        <v>80000</v>
      </c>
      <c r="G23" s="186">
        <v>15000</v>
      </c>
      <c r="H23" s="186">
        <v>30000</v>
      </c>
      <c r="I23" s="186">
        <v>15000</v>
      </c>
      <c r="J23" s="191">
        <v>10000</v>
      </c>
      <c r="K23" s="186">
        <v>35000</v>
      </c>
      <c r="L23" s="186">
        <v>45000</v>
      </c>
      <c r="M23" s="186">
        <v>20000</v>
      </c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264">
        <f t="shared" si="0"/>
        <v>310000</v>
      </c>
      <c r="Y23" s="186">
        <v>35000</v>
      </c>
      <c r="Z23" s="186">
        <v>80000</v>
      </c>
      <c r="AA23" s="186">
        <v>20000</v>
      </c>
      <c r="AB23" s="264">
        <f t="shared" si="4"/>
        <v>135000</v>
      </c>
      <c r="AC23" s="186">
        <v>50000</v>
      </c>
      <c r="AD23" s="186">
        <v>15000</v>
      </c>
      <c r="AE23" s="264">
        <f t="shared" si="6"/>
        <v>65000</v>
      </c>
      <c r="AF23" s="266">
        <f t="shared" si="5"/>
        <v>510000</v>
      </c>
      <c r="AH23" s="279" t="s">
        <v>131</v>
      </c>
    </row>
    <row r="24" spans="2:34" x14ac:dyDescent="0.3">
      <c r="B24" s="183"/>
      <c r="C24" s="184" t="s">
        <v>293</v>
      </c>
      <c r="D24" s="184"/>
      <c r="E24" s="188">
        <f>SUM(E25:E28)</f>
        <v>537852</v>
      </c>
      <c r="F24" s="181"/>
      <c r="G24" s="181"/>
      <c r="H24" s="181"/>
      <c r="I24" s="181"/>
      <c r="J24" s="293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265"/>
      <c r="Y24" s="181"/>
      <c r="Z24" s="181"/>
      <c r="AA24" s="181"/>
      <c r="AB24" s="265"/>
      <c r="AC24" s="181"/>
      <c r="AD24" s="181"/>
      <c r="AE24" s="265"/>
      <c r="AF24" s="267"/>
    </row>
    <row r="25" spans="2:34" x14ac:dyDescent="0.3">
      <c r="B25" s="183"/>
      <c r="C25" s="184"/>
      <c r="D25" s="189" t="s">
        <v>295</v>
      </c>
      <c r="E25" s="186">
        <v>411918</v>
      </c>
      <c r="F25" s="190">
        <v>1210767</v>
      </c>
      <c r="G25" s="190">
        <v>140824</v>
      </c>
      <c r="H25" s="190">
        <v>278518</v>
      </c>
      <c r="I25" s="190">
        <v>143859</v>
      </c>
      <c r="J25" s="196">
        <v>124995</v>
      </c>
      <c r="K25" s="190">
        <v>278408</v>
      </c>
      <c r="L25" s="190">
        <v>300337</v>
      </c>
      <c r="M25" s="190">
        <v>183638</v>
      </c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264">
        <f>SUM(E25:W25)</f>
        <v>3073264</v>
      </c>
      <c r="Y25" s="190">
        <v>250479</v>
      </c>
      <c r="Z25" s="190">
        <v>228118</v>
      </c>
      <c r="AA25" s="190">
        <v>159599</v>
      </c>
      <c r="AB25" s="264">
        <f>SUM(Y25:AA25)</f>
        <v>638196</v>
      </c>
      <c r="AC25" s="190">
        <v>447760</v>
      </c>
      <c r="AD25" s="186">
        <v>140802</v>
      </c>
      <c r="AE25" s="264">
        <f>SUM(AC25:AD25)</f>
        <v>588562</v>
      </c>
      <c r="AF25" s="266">
        <f>SUM(X25,AB25,AE25)</f>
        <v>4300022</v>
      </c>
    </row>
    <row r="26" spans="2:34" x14ac:dyDescent="0.3">
      <c r="B26" s="183"/>
      <c r="C26" s="184"/>
      <c r="D26" s="189" t="s">
        <v>297</v>
      </c>
      <c r="E26" s="186">
        <v>21600</v>
      </c>
      <c r="F26" s="190">
        <v>28800</v>
      </c>
      <c r="G26" s="190">
        <v>5400</v>
      </c>
      <c r="H26" s="190">
        <v>10800</v>
      </c>
      <c r="I26" s="190">
        <v>5400</v>
      </c>
      <c r="J26" s="196">
        <v>3600</v>
      </c>
      <c r="K26" s="190">
        <v>12600</v>
      </c>
      <c r="L26" s="190">
        <v>16200</v>
      </c>
      <c r="M26" s="190">
        <v>7200</v>
      </c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264">
        <f>SUM(E26:W26)</f>
        <v>111600</v>
      </c>
      <c r="Y26" s="190">
        <v>12600</v>
      </c>
      <c r="Z26" s="190">
        <v>28800</v>
      </c>
      <c r="AA26" s="190">
        <v>7200</v>
      </c>
      <c r="AB26" s="264">
        <f>SUM(Y26:AA26)</f>
        <v>48600</v>
      </c>
      <c r="AC26" s="190">
        <v>18000</v>
      </c>
      <c r="AD26" s="186">
        <v>5400</v>
      </c>
      <c r="AE26" s="264">
        <f>SUM(AC26:AD26)</f>
        <v>23400</v>
      </c>
      <c r="AF26" s="266">
        <f>SUM(X26,AB26,AE26)</f>
        <v>183600</v>
      </c>
    </row>
    <row r="27" spans="2:34" x14ac:dyDescent="0.3">
      <c r="B27" s="183"/>
      <c r="C27" s="184"/>
      <c r="D27" s="189" t="s">
        <v>299</v>
      </c>
      <c r="E27" s="186">
        <v>89934</v>
      </c>
      <c r="F27" s="190">
        <v>275544</v>
      </c>
      <c r="G27" s="190">
        <v>30926</v>
      </c>
      <c r="H27" s="190">
        <v>65001</v>
      </c>
      <c r="I27" s="190">
        <v>31334</v>
      </c>
      <c r="J27" s="196">
        <v>26618</v>
      </c>
      <c r="K27" s="190">
        <v>67783</v>
      </c>
      <c r="L27" s="190">
        <v>72100</v>
      </c>
      <c r="M27" s="190">
        <v>42116</v>
      </c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264">
        <f>SUM(E27:W27)</f>
        <v>701356</v>
      </c>
      <c r="Y27" s="190">
        <v>57990</v>
      </c>
      <c r="Z27" s="190">
        <v>59612</v>
      </c>
      <c r="AA27" s="190">
        <v>38080</v>
      </c>
      <c r="AB27" s="264">
        <f>SUM(Y27:AA27)</f>
        <v>155682</v>
      </c>
      <c r="AC27" s="190">
        <v>101288</v>
      </c>
      <c r="AD27" s="186">
        <v>32610</v>
      </c>
      <c r="AE27" s="264">
        <f>SUM(AC27:AD27)</f>
        <v>133898</v>
      </c>
      <c r="AF27" s="266">
        <f>SUM(X27,AB27,AE27)</f>
        <v>990936</v>
      </c>
    </row>
    <row r="28" spans="2:34" x14ac:dyDescent="0.3">
      <c r="B28" s="183"/>
      <c r="C28" s="184"/>
      <c r="D28" s="189" t="s">
        <v>301</v>
      </c>
      <c r="E28" s="186">
        <v>14400</v>
      </c>
      <c r="F28" s="190">
        <v>19093</v>
      </c>
      <c r="G28" s="190">
        <v>3484</v>
      </c>
      <c r="H28" s="190">
        <v>7200</v>
      </c>
      <c r="I28" s="190">
        <v>3600</v>
      </c>
      <c r="J28" s="196">
        <v>2400</v>
      </c>
      <c r="K28" s="190">
        <v>8400</v>
      </c>
      <c r="L28" s="190">
        <v>10800</v>
      </c>
      <c r="M28" s="190">
        <v>4800</v>
      </c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264">
        <f>SUM(E28:W28)</f>
        <v>74177</v>
      </c>
      <c r="Y28" s="190">
        <v>8400</v>
      </c>
      <c r="Z28" s="190">
        <v>18347</v>
      </c>
      <c r="AA28" s="190">
        <v>4800</v>
      </c>
      <c r="AB28" s="264">
        <f>SUM(Y28:AA28)</f>
        <v>31547</v>
      </c>
      <c r="AC28" s="190">
        <v>12000</v>
      </c>
      <c r="AD28" s="186">
        <v>3600</v>
      </c>
      <c r="AE28" s="264">
        <f>SUM(AC28:AD28)</f>
        <v>15600</v>
      </c>
      <c r="AF28" s="266">
        <f>SUM(X28,AB28,AE28)</f>
        <v>121324</v>
      </c>
      <c r="AG28" s="279" t="s">
        <v>131</v>
      </c>
    </row>
    <row r="29" spans="2:34" x14ac:dyDescent="0.3">
      <c r="B29" s="193" t="s">
        <v>303</v>
      </c>
      <c r="C29" s="194"/>
      <c r="D29" s="189"/>
      <c r="E29" s="190"/>
      <c r="F29" s="187">
        <f>SUM(F31:F31)</f>
        <v>80000</v>
      </c>
      <c r="G29" s="181"/>
      <c r="H29" s="181"/>
      <c r="I29" s="181"/>
      <c r="J29" s="293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265"/>
      <c r="Y29" s="181"/>
      <c r="Z29" s="181"/>
      <c r="AA29" s="181"/>
      <c r="AB29" s="265"/>
      <c r="AC29" s="181"/>
      <c r="AD29" s="181"/>
      <c r="AE29" s="265"/>
      <c r="AF29" s="267"/>
    </row>
    <row r="30" spans="2:34" x14ac:dyDescent="0.3">
      <c r="B30" s="183"/>
      <c r="C30" s="189" t="s">
        <v>303</v>
      </c>
      <c r="D30" s="194"/>
      <c r="E30" s="187">
        <v>0</v>
      </c>
      <c r="F30" s="181"/>
      <c r="G30" s="181"/>
      <c r="H30" s="181"/>
      <c r="I30" s="181"/>
      <c r="J30" s="293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264">
        <f>SUM(E30:W30)</f>
        <v>0</v>
      </c>
      <c r="Y30" s="181"/>
      <c r="Z30" s="181"/>
      <c r="AA30" s="181"/>
      <c r="AB30" s="265"/>
      <c r="AC30" s="181"/>
      <c r="AD30" s="181"/>
      <c r="AE30" s="265"/>
      <c r="AF30" s="267"/>
    </row>
    <row r="31" spans="2:34" x14ac:dyDescent="0.3">
      <c r="B31" s="183"/>
      <c r="C31" s="184"/>
      <c r="D31" s="195" t="s">
        <v>374</v>
      </c>
      <c r="E31" s="186">
        <v>60000</v>
      </c>
      <c r="F31" s="186">
        <v>80000</v>
      </c>
      <c r="G31" s="186">
        <v>15000</v>
      </c>
      <c r="H31" s="186">
        <v>30000</v>
      </c>
      <c r="I31" s="186">
        <v>15000</v>
      </c>
      <c r="J31" s="191">
        <v>10000</v>
      </c>
      <c r="K31" s="186">
        <v>35000</v>
      </c>
      <c r="L31" s="190">
        <v>45000</v>
      </c>
      <c r="M31" s="196">
        <v>20000</v>
      </c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264">
        <f>SUM(E31:W31)</f>
        <v>310000</v>
      </c>
      <c r="Y31" s="186">
        <v>35000</v>
      </c>
      <c r="Z31" s="186">
        <v>80000</v>
      </c>
      <c r="AA31" s="186">
        <v>20000</v>
      </c>
      <c r="AB31" s="264">
        <f>SUM(Y31:AA31)</f>
        <v>135000</v>
      </c>
      <c r="AC31" s="186">
        <v>50000</v>
      </c>
      <c r="AD31" s="186">
        <v>15000</v>
      </c>
      <c r="AE31" s="264">
        <f>SUM(AC31:AD31)</f>
        <v>65000</v>
      </c>
      <c r="AF31" s="266">
        <f>SUM(X31,AB31,AE31)</f>
        <v>510000</v>
      </c>
    </row>
    <row r="32" spans="2:34" s="155" customFormat="1" x14ac:dyDescent="0.3">
      <c r="B32" s="244" t="s">
        <v>375</v>
      </c>
      <c r="C32" s="245"/>
      <c r="D32" s="246"/>
      <c r="E32" s="247">
        <f>SUM(E8,E9,E10,E24,E31)</f>
        <v>5103560</v>
      </c>
      <c r="F32" s="247">
        <f>SUM(F8,F10,F11,F12,F13,F21,F22,F23,F25,F26,F27,F28,F31)</f>
        <v>15583494</v>
      </c>
      <c r="G32" s="248">
        <f t="shared" ref="G32:M32" si="7">SUM(G8:G31)</f>
        <v>1804741</v>
      </c>
      <c r="H32" s="248">
        <f t="shared" si="7"/>
        <v>3444305</v>
      </c>
      <c r="I32" s="248">
        <f t="shared" si="7"/>
        <v>1842804</v>
      </c>
      <c r="J32" s="248">
        <f t="shared" si="7"/>
        <v>1642832</v>
      </c>
      <c r="K32" s="248">
        <f t="shared" si="7"/>
        <v>3638913</v>
      </c>
      <c r="L32" s="248">
        <f t="shared" si="7"/>
        <v>3954356</v>
      </c>
      <c r="M32" s="248">
        <f t="shared" si="7"/>
        <v>2328112</v>
      </c>
      <c r="N32" s="253"/>
      <c r="O32" s="251"/>
      <c r="P32" s="251"/>
      <c r="Q32" s="251"/>
      <c r="R32" s="251"/>
      <c r="S32" s="251"/>
      <c r="T32" s="251"/>
      <c r="U32" s="251"/>
      <c r="V32" s="251"/>
      <c r="W32" s="253"/>
      <c r="X32" s="254">
        <f t="shared" ref="X32:AF32" si="8">SUM(X8:X31)</f>
        <v>39343117</v>
      </c>
      <c r="Y32" s="248">
        <f t="shared" si="8"/>
        <v>3189654</v>
      </c>
      <c r="Z32" s="248">
        <f t="shared" si="8"/>
        <v>3202635</v>
      </c>
      <c r="AA32" s="248">
        <f t="shared" si="8"/>
        <v>2061330</v>
      </c>
      <c r="AB32" s="254">
        <f t="shared" si="8"/>
        <v>8453619</v>
      </c>
      <c r="AC32" s="248">
        <f t="shared" si="8"/>
        <v>6427089</v>
      </c>
      <c r="AD32" s="248">
        <f t="shared" si="8"/>
        <v>1806320</v>
      </c>
      <c r="AE32" s="254">
        <f t="shared" si="8"/>
        <v>8233409</v>
      </c>
      <c r="AF32" s="275">
        <f t="shared" si="8"/>
        <v>56030145</v>
      </c>
      <c r="AG32" s="280"/>
      <c r="AH32" s="281"/>
    </row>
    <row r="33" spans="1:32" x14ac:dyDescent="0.3">
      <c r="M33" t="s">
        <v>131</v>
      </c>
      <c r="AF33" s="145"/>
    </row>
    <row r="34" spans="1:32" ht="15.6" x14ac:dyDescent="0.3">
      <c r="B34" s="2"/>
      <c r="C34" s="1"/>
      <c r="D34" s="150"/>
      <c r="E34" s="343" t="s">
        <v>122</v>
      </c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5"/>
      <c r="X34" s="25"/>
      <c r="Y34" s="349" t="s">
        <v>123</v>
      </c>
      <c r="Z34" s="350"/>
      <c r="AA34" s="353"/>
      <c r="AB34" s="20"/>
      <c r="AC34" s="349" t="s">
        <v>124</v>
      </c>
      <c r="AD34" s="353"/>
      <c r="AE34" s="166"/>
      <c r="AF34" s="43"/>
    </row>
    <row r="35" spans="1:32" ht="15.6" x14ac:dyDescent="0.3">
      <c r="B35" s="77"/>
      <c r="C35" s="32"/>
      <c r="D35" s="33"/>
      <c r="E35" s="346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8"/>
      <c r="X35" s="26"/>
      <c r="Y35" s="351"/>
      <c r="Z35" s="352"/>
      <c r="AA35" s="354"/>
      <c r="AB35" s="21"/>
      <c r="AC35" s="351"/>
      <c r="AD35" s="354"/>
      <c r="AE35" s="167"/>
      <c r="AF35" s="144"/>
    </row>
    <row r="36" spans="1:32" x14ac:dyDescent="0.3">
      <c r="A36" s="2"/>
      <c r="B36" s="2"/>
      <c r="C36" s="1"/>
      <c r="D36" s="355" t="s">
        <v>0</v>
      </c>
      <c r="E36" s="339" t="s">
        <v>70</v>
      </c>
      <c r="F36" s="339" t="s">
        <v>71</v>
      </c>
      <c r="G36" s="357" t="s">
        <v>72</v>
      </c>
      <c r="H36" s="339" t="s">
        <v>74</v>
      </c>
      <c r="I36" s="339" t="s">
        <v>73</v>
      </c>
      <c r="J36" s="359" t="s">
        <v>75</v>
      </c>
      <c r="K36" s="339" t="s">
        <v>76</v>
      </c>
      <c r="L36" s="339" t="s">
        <v>77</v>
      </c>
      <c r="M36" s="339" t="s">
        <v>87</v>
      </c>
      <c r="N36" s="339" t="s">
        <v>83</v>
      </c>
      <c r="O36" s="339" t="s">
        <v>115</v>
      </c>
      <c r="P36" s="339" t="s">
        <v>85</v>
      </c>
      <c r="Q36" s="339" t="s">
        <v>84</v>
      </c>
      <c r="R36" s="339" t="s">
        <v>116</v>
      </c>
      <c r="S36" s="339" t="s">
        <v>117</v>
      </c>
      <c r="T36" s="339" t="s">
        <v>118</v>
      </c>
      <c r="U36" s="339" t="s">
        <v>119</v>
      </c>
      <c r="V36" s="339" t="s">
        <v>377</v>
      </c>
      <c r="W36" s="339" t="s">
        <v>120</v>
      </c>
      <c r="X36" s="22" t="s">
        <v>125</v>
      </c>
      <c r="Y36" s="339" t="s">
        <v>78</v>
      </c>
      <c r="Z36" s="339" t="s">
        <v>79</v>
      </c>
      <c r="AA36" s="339" t="s">
        <v>80</v>
      </c>
      <c r="AB36" s="22" t="s">
        <v>125</v>
      </c>
      <c r="AC36" s="339" t="s">
        <v>81</v>
      </c>
      <c r="AD36" s="339" t="s">
        <v>82</v>
      </c>
      <c r="AE36" s="36" t="s">
        <v>86</v>
      </c>
      <c r="AF36" s="341" t="s">
        <v>86</v>
      </c>
    </row>
    <row r="37" spans="1:32" x14ac:dyDescent="0.3">
      <c r="A37" s="3"/>
      <c r="B37" s="77"/>
      <c r="C37" s="32"/>
      <c r="D37" s="356"/>
      <c r="E37" s="340"/>
      <c r="F37" s="361"/>
      <c r="G37" s="362"/>
      <c r="H37" s="361"/>
      <c r="I37" s="340"/>
      <c r="J37" s="36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23" t="s">
        <v>126</v>
      </c>
      <c r="Y37" s="340"/>
      <c r="Z37" s="340"/>
      <c r="AA37" s="340"/>
      <c r="AB37" s="23" t="s">
        <v>127</v>
      </c>
      <c r="AC37" s="340"/>
      <c r="AD37" s="340"/>
      <c r="AE37" s="37" t="s">
        <v>128</v>
      </c>
      <c r="AF37" s="342"/>
    </row>
    <row r="38" spans="1:32" ht="14.1" customHeight="1" x14ac:dyDescent="0.3">
      <c r="A38" s="8" t="s">
        <v>1</v>
      </c>
      <c r="B38" s="146" t="s">
        <v>369</v>
      </c>
      <c r="C38" s="200"/>
      <c r="D38" s="200"/>
      <c r="E38" s="201"/>
      <c r="F38" s="202"/>
      <c r="G38" s="202"/>
      <c r="H38" s="202"/>
      <c r="I38" s="202"/>
      <c r="J38" s="295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3"/>
      <c r="Y38" s="202"/>
      <c r="Z38" s="202"/>
      <c r="AA38" s="202"/>
      <c r="AB38" s="269"/>
      <c r="AC38" s="202"/>
      <c r="AD38" s="202"/>
      <c r="AE38" s="270"/>
      <c r="AF38" s="257"/>
    </row>
    <row r="39" spans="1:32" ht="14.1" customHeight="1" x14ac:dyDescent="0.3">
      <c r="A39" s="9"/>
      <c r="B39" s="147" t="s">
        <v>2</v>
      </c>
      <c r="C39" s="195"/>
      <c r="D39" s="184"/>
      <c r="E39" s="190"/>
      <c r="F39" s="190"/>
      <c r="G39" s="190"/>
      <c r="H39" s="190"/>
      <c r="I39" s="190"/>
      <c r="J39" s="196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204"/>
      <c r="Y39" s="190"/>
      <c r="Z39" s="190"/>
      <c r="AA39" s="190"/>
      <c r="AB39" s="268"/>
      <c r="AC39" s="190"/>
      <c r="AD39" s="190"/>
      <c r="AE39" s="271"/>
      <c r="AF39" s="258"/>
    </row>
    <row r="40" spans="1:32" ht="14.1" customHeight="1" x14ac:dyDescent="0.3">
      <c r="A40" s="9"/>
      <c r="B40" s="148"/>
      <c r="C40" s="195" t="s">
        <v>2</v>
      </c>
      <c r="D40" s="194"/>
      <c r="E40" s="205">
        <v>700000</v>
      </c>
      <c r="F40" s="190">
        <v>500000</v>
      </c>
      <c r="G40" s="190">
        <v>100000</v>
      </c>
      <c r="H40" s="190">
        <v>250000</v>
      </c>
      <c r="I40" s="186">
        <v>100000</v>
      </c>
      <c r="J40" s="196">
        <v>150000</v>
      </c>
      <c r="K40" s="190">
        <v>150000</v>
      </c>
      <c r="L40" s="190">
        <v>150000</v>
      </c>
      <c r="M40" s="190">
        <v>100000</v>
      </c>
      <c r="N40" s="190">
        <v>50000</v>
      </c>
      <c r="O40" s="190">
        <v>80000</v>
      </c>
      <c r="P40" s="190">
        <v>80000</v>
      </c>
      <c r="Q40" s="190">
        <v>18000</v>
      </c>
      <c r="R40" s="190"/>
      <c r="S40" s="190"/>
      <c r="T40" s="190"/>
      <c r="U40" s="190">
        <v>15000</v>
      </c>
      <c r="V40" s="190"/>
      <c r="W40" s="190"/>
      <c r="X40" s="268">
        <f t="shared" ref="X40:X86" si="9">SUM(E40:W40)</f>
        <v>2443000</v>
      </c>
      <c r="Y40" s="190">
        <v>140000</v>
      </c>
      <c r="Z40" s="190">
        <v>25000</v>
      </c>
      <c r="AA40" s="190">
        <v>280000</v>
      </c>
      <c r="AB40" s="268">
        <f>SUM(Y40:AA40)</f>
        <v>445000</v>
      </c>
      <c r="AC40" s="190">
        <v>200000</v>
      </c>
      <c r="AD40" s="190">
        <v>75000</v>
      </c>
      <c r="AE40" s="271">
        <f>SUM(AC40:AD40)</f>
        <v>275000</v>
      </c>
      <c r="AF40" s="266">
        <f>SUM(X40,AB40,AE40)</f>
        <v>3163000</v>
      </c>
    </row>
    <row r="41" spans="1:32" ht="14.1" customHeight="1" x14ac:dyDescent="0.3">
      <c r="A41" s="9"/>
      <c r="B41" s="148"/>
      <c r="C41" s="195" t="s">
        <v>3</v>
      </c>
      <c r="D41" s="194"/>
      <c r="E41" s="205">
        <v>20000</v>
      </c>
      <c r="F41" s="190"/>
      <c r="G41" s="190"/>
      <c r="H41" s="190"/>
      <c r="I41" s="197"/>
      <c r="J41" s="196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268">
        <f t="shared" si="9"/>
        <v>20000</v>
      </c>
      <c r="Y41" s="190"/>
      <c r="Z41" s="190"/>
      <c r="AA41" s="190"/>
      <c r="AB41" s="268">
        <f>SUM(Y41:AA41)</f>
        <v>0</v>
      </c>
      <c r="AC41" s="190"/>
      <c r="AD41" s="190"/>
      <c r="AE41" s="271">
        <f t="shared" ref="AE41:AE46" si="10">SUM(AC41:AD41)</f>
        <v>0</v>
      </c>
      <c r="AF41" s="266">
        <f t="shared" ref="AF41:AF100" si="11">SUM(X41,AB41,AE41)</f>
        <v>20000</v>
      </c>
    </row>
    <row r="42" spans="1:32" ht="14.1" customHeight="1" x14ac:dyDescent="0.3">
      <c r="A42" s="9"/>
      <c r="B42" s="148"/>
      <c r="C42" s="195" t="s">
        <v>4</v>
      </c>
      <c r="D42" s="194"/>
      <c r="E42" s="205">
        <v>30000</v>
      </c>
      <c r="F42" s="190"/>
      <c r="G42" s="190"/>
      <c r="H42" s="190"/>
      <c r="I42" s="197"/>
      <c r="J42" s="196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268">
        <f t="shared" si="9"/>
        <v>30000</v>
      </c>
      <c r="Y42" s="190"/>
      <c r="Z42" s="190"/>
      <c r="AA42" s="190"/>
      <c r="AB42" s="268">
        <f t="shared" ref="AB42:AB46" si="12">SUM(Y42:AA42)</f>
        <v>0</v>
      </c>
      <c r="AC42" s="190"/>
      <c r="AD42" s="190"/>
      <c r="AE42" s="271">
        <f t="shared" si="10"/>
        <v>0</v>
      </c>
      <c r="AF42" s="266">
        <f t="shared" si="11"/>
        <v>30000</v>
      </c>
    </row>
    <row r="43" spans="1:32" ht="14.1" customHeight="1" x14ac:dyDescent="0.3">
      <c r="A43" s="9"/>
      <c r="B43" s="148"/>
      <c r="C43" s="195" t="s">
        <v>5</v>
      </c>
      <c r="D43" s="194"/>
      <c r="E43" s="205">
        <v>20000</v>
      </c>
      <c r="F43" s="190"/>
      <c r="G43" s="190"/>
      <c r="H43" s="190"/>
      <c r="I43" s="197"/>
      <c r="J43" s="196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268">
        <f t="shared" si="9"/>
        <v>20000</v>
      </c>
      <c r="Y43" s="190"/>
      <c r="Z43" s="190"/>
      <c r="AA43" s="190"/>
      <c r="AB43" s="268">
        <f t="shared" si="12"/>
        <v>0</v>
      </c>
      <c r="AC43" s="190"/>
      <c r="AD43" s="190"/>
      <c r="AE43" s="271">
        <f t="shared" si="10"/>
        <v>0</v>
      </c>
      <c r="AF43" s="266">
        <f t="shared" si="11"/>
        <v>20000</v>
      </c>
    </row>
    <row r="44" spans="1:32" ht="14.1" customHeight="1" x14ac:dyDescent="0.3">
      <c r="A44" s="9"/>
      <c r="B44" s="148"/>
      <c r="C44" s="195" t="s">
        <v>6</v>
      </c>
      <c r="D44" s="194"/>
      <c r="E44" s="205">
        <v>25000</v>
      </c>
      <c r="F44" s="190"/>
      <c r="G44" s="190"/>
      <c r="H44" s="190"/>
      <c r="I44" s="197"/>
      <c r="J44" s="196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268">
        <f t="shared" si="9"/>
        <v>25000</v>
      </c>
      <c r="Y44" s="190"/>
      <c r="Z44" s="190"/>
      <c r="AA44" s="190"/>
      <c r="AB44" s="268">
        <f t="shared" si="12"/>
        <v>0</v>
      </c>
      <c r="AC44" s="190"/>
      <c r="AD44" s="190"/>
      <c r="AE44" s="271">
        <f t="shared" si="10"/>
        <v>0</v>
      </c>
      <c r="AF44" s="266">
        <f t="shared" si="11"/>
        <v>25000</v>
      </c>
    </row>
    <row r="45" spans="1:32" ht="14.1" customHeight="1" x14ac:dyDescent="0.3">
      <c r="A45" s="9"/>
      <c r="B45" s="148"/>
      <c r="C45" s="206" t="s">
        <v>95</v>
      </c>
      <c r="D45" s="194"/>
      <c r="E45" s="205">
        <v>5000</v>
      </c>
      <c r="F45" s="190"/>
      <c r="G45" s="190"/>
      <c r="H45" s="190"/>
      <c r="I45" s="197"/>
      <c r="J45" s="196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268">
        <f t="shared" si="9"/>
        <v>5000</v>
      </c>
      <c r="Y45" s="190"/>
      <c r="Z45" s="190"/>
      <c r="AA45" s="190"/>
      <c r="AB45" s="268">
        <f t="shared" si="12"/>
        <v>0</v>
      </c>
      <c r="AC45" s="190"/>
      <c r="AD45" s="190"/>
      <c r="AE45" s="271">
        <f t="shared" si="10"/>
        <v>0</v>
      </c>
      <c r="AF45" s="266">
        <f t="shared" si="11"/>
        <v>5000</v>
      </c>
    </row>
    <row r="46" spans="1:32" ht="14.1" customHeight="1" x14ac:dyDescent="0.3">
      <c r="A46" s="9"/>
      <c r="B46" s="148"/>
      <c r="C46" s="206" t="s">
        <v>41</v>
      </c>
      <c r="D46" s="194"/>
      <c r="E46" s="205"/>
      <c r="F46" s="190"/>
      <c r="G46" s="190"/>
      <c r="H46" s="190"/>
      <c r="I46" s="197"/>
      <c r="J46" s="196"/>
      <c r="K46" s="190"/>
      <c r="L46" s="190">
        <v>100000</v>
      </c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268">
        <f t="shared" si="9"/>
        <v>100000</v>
      </c>
      <c r="Y46" s="190"/>
      <c r="Z46" s="190"/>
      <c r="AA46" s="190"/>
      <c r="AB46" s="268">
        <f t="shared" si="12"/>
        <v>0</v>
      </c>
      <c r="AC46" s="190"/>
      <c r="AD46" s="190"/>
      <c r="AE46" s="271">
        <f t="shared" si="10"/>
        <v>0</v>
      </c>
      <c r="AF46" s="266">
        <f t="shared" si="11"/>
        <v>100000</v>
      </c>
    </row>
    <row r="47" spans="1:32" ht="14.1" customHeight="1" x14ac:dyDescent="0.3">
      <c r="A47" s="9"/>
      <c r="B47" s="148"/>
      <c r="C47" s="278" t="s">
        <v>423</v>
      </c>
      <c r="D47" s="277"/>
      <c r="E47" s="205"/>
      <c r="F47" s="190"/>
      <c r="G47" s="190"/>
      <c r="H47" s="190"/>
      <c r="I47" s="197"/>
      <c r="J47" s="196"/>
      <c r="K47" s="190"/>
      <c r="L47" s="190"/>
      <c r="M47" s="190"/>
      <c r="N47" s="190"/>
      <c r="O47" s="190">
        <v>10000</v>
      </c>
      <c r="P47" s="190"/>
      <c r="Q47" s="190"/>
      <c r="R47" s="190"/>
      <c r="S47" s="190"/>
      <c r="T47" s="190"/>
      <c r="U47" s="190"/>
      <c r="V47" s="190"/>
      <c r="W47" s="190"/>
      <c r="X47" s="268">
        <f t="shared" si="9"/>
        <v>10000</v>
      </c>
      <c r="Y47" s="190"/>
      <c r="Z47" s="190"/>
      <c r="AA47" s="190"/>
      <c r="AB47" s="268">
        <f t="shared" ref="AB47:AB49" si="13">SUM(Y47:AA47)</f>
        <v>0</v>
      </c>
      <c r="AC47" s="190">
        <f>SUM(AD44)</f>
        <v>0</v>
      </c>
      <c r="AD47" s="190"/>
      <c r="AE47" s="271"/>
      <c r="AF47" s="266">
        <f t="shared" si="11"/>
        <v>10000</v>
      </c>
    </row>
    <row r="48" spans="1:32" ht="14.1" customHeight="1" x14ac:dyDescent="0.3">
      <c r="A48" s="9"/>
      <c r="B48" s="148"/>
      <c r="C48" s="278" t="s">
        <v>411</v>
      </c>
      <c r="D48" s="277"/>
      <c r="E48" s="205"/>
      <c r="F48" s="190"/>
      <c r="G48" s="190"/>
      <c r="H48" s="190">
        <v>180000</v>
      </c>
      <c r="I48" s="197"/>
      <c r="J48" s="196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268">
        <f t="shared" si="9"/>
        <v>180000</v>
      </c>
      <c r="Y48" s="190"/>
      <c r="Z48" s="190"/>
      <c r="AA48" s="190"/>
      <c r="AB48" s="268">
        <f t="shared" si="13"/>
        <v>0</v>
      </c>
      <c r="AC48" s="190"/>
      <c r="AD48" s="190"/>
      <c r="AE48" s="271"/>
      <c r="AF48" s="266">
        <f t="shared" si="11"/>
        <v>180000</v>
      </c>
    </row>
    <row r="49" spans="1:32" ht="14.1" customHeight="1" x14ac:dyDescent="0.3">
      <c r="A49" s="9"/>
      <c r="B49" s="147" t="s">
        <v>7</v>
      </c>
      <c r="C49" s="195"/>
      <c r="D49" s="195"/>
      <c r="E49" s="205"/>
      <c r="F49" s="190"/>
      <c r="G49" s="190"/>
      <c r="H49" s="190"/>
      <c r="I49" s="197"/>
      <c r="J49" s="196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268">
        <f t="shared" si="9"/>
        <v>0</v>
      </c>
      <c r="Y49" s="190"/>
      <c r="Z49" s="190"/>
      <c r="AA49" s="190"/>
      <c r="AB49" s="268">
        <f t="shared" si="13"/>
        <v>0</v>
      </c>
      <c r="AC49" s="190"/>
      <c r="AD49" s="190"/>
      <c r="AE49" s="271"/>
      <c r="AF49" s="266">
        <f t="shared" si="11"/>
        <v>0</v>
      </c>
    </row>
    <row r="50" spans="1:32" ht="14.1" customHeight="1" x14ac:dyDescent="0.3">
      <c r="A50" s="9"/>
      <c r="B50" s="148"/>
      <c r="C50" s="195" t="s">
        <v>8</v>
      </c>
      <c r="D50" s="194"/>
      <c r="E50" s="205">
        <v>400000</v>
      </c>
      <c r="F50" s="190">
        <v>2900000</v>
      </c>
      <c r="G50" s="190">
        <v>100000</v>
      </c>
      <c r="H50" s="190">
        <v>250000</v>
      </c>
      <c r="I50" s="186">
        <v>150000</v>
      </c>
      <c r="J50" s="196">
        <v>170000</v>
      </c>
      <c r="K50" s="190">
        <v>200000</v>
      </c>
      <c r="L50" s="190">
        <v>200000</v>
      </c>
      <c r="M50" s="190">
        <v>120000</v>
      </c>
      <c r="N50" s="190">
        <v>40000</v>
      </c>
      <c r="O50" s="190"/>
      <c r="P50" s="190">
        <v>30000</v>
      </c>
      <c r="Q50" s="190"/>
      <c r="R50" s="190"/>
      <c r="S50" s="190"/>
      <c r="T50" s="190"/>
      <c r="U50" s="190">
        <v>15000</v>
      </c>
      <c r="V50" s="190"/>
      <c r="W50" s="190"/>
      <c r="X50" s="268">
        <f t="shared" si="9"/>
        <v>4575000</v>
      </c>
      <c r="Y50" s="190">
        <v>150000</v>
      </c>
      <c r="Z50" s="190">
        <v>25000</v>
      </c>
      <c r="AA50" s="190">
        <v>180000</v>
      </c>
      <c r="AB50" s="268">
        <f>SUM(Y50:AA50)</f>
        <v>355000</v>
      </c>
      <c r="AC50" s="190">
        <v>150000</v>
      </c>
      <c r="AD50" s="190">
        <v>90604.3</v>
      </c>
      <c r="AE50" s="271">
        <f>SUM(AC50:AD50)</f>
        <v>240604.3</v>
      </c>
      <c r="AF50" s="266">
        <f t="shared" si="11"/>
        <v>5170604.3</v>
      </c>
    </row>
    <row r="51" spans="1:32" ht="14.1" customHeight="1" x14ac:dyDescent="0.3">
      <c r="A51" s="9"/>
      <c r="B51" s="148"/>
      <c r="C51" s="195" t="s">
        <v>9</v>
      </c>
      <c r="D51" s="194"/>
      <c r="E51" s="205">
        <v>15000</v>
      </c>
      <c r="F51" s="190"/>
      <c r="G51" s="190"/>
      <c r="H51" s="190"/>
      <c r="I51" s="186"/>
      <c r="J51" s="196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268">
        <f t="shared" si="9"/>
        <v>15000</v>
      </c>
      <c r="Y51" s="190"/>
      <c r="Z51" s="190"/>
      <c r="AA51" s="190"/>
      <c r="AB51" s="268">
        <f t="shared" ref="AB51:AB54" si="14">SUM(Y51:AA51)</f>
        <v>0</v>
      </c>
      <c r="AC51" s="190"/>
      <c r="AD51" s="190"/>
      <c r="AE51" s="271"/>
      <c r="AF51" s="266">
        <f t="shared" si="11"/>
        <v>15000</v>
      </c>
    </row>
    <row r="52" spans="1:32" ht="14.1" customHeight="1" x14ac:dyDescent="0.3">
      <c r="A52" s="9"/>
      <c r="B52" s="148"/>
      <c r="C52" s="195" t="s">
        <v>10</v>
      </c>
      <c r="D52" s="194"/>
      <c r="E52" s="205">
        <v>30000</v>
      </c>
      <c r="F52" s="190"/>
      <c r="G52" s="190"/>
      <c r="H52" s="190"/>
      <c r="I52" s="186"/>
      <c r="J52" s="196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268">
        <f t="shared" si="9"/>
        <v>30000</v>
      </c>
      <c r="Y52" s="190"/>
      <c r="Z52" s="190"/>
      <c r="AA52" s="190"/>
      <c r="AB52" s="268">
        <f t="shared" si="14"/>
        <v>0</v>
      </c>
      <c r="AC52" s="190"/>
      <c r="AD52" s="190"/>
      <c r="AE52" s="271"/>
      <c r="AF52" s="266">
        <f t="shared" si="11"/>
        <v>30000</v>
      </c>
    </row>
    <row r="53" spans="1:32" ht="14.1" customHeight="1" x14ac:dyDescent="0.3">
      <c r="A53" s="9"/>
      <c r="B53" s="148"/>
      <c r="C53" s="195" t="s">
        <v>11</v>
      </c>
      <c r="D53" s="194"/>
      <c r="E53" s="205">
        <v>25000</v>
      </c>
      <c r="F53" s="190"/>
      <c r="G53" s="190"/>
      <c r="H53" s="190"/>
      <c r="I53" s="186"/>
      <c r="J53" s="196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268">
        <f t="shared" si="9"/>
        <v>25000</v>
      </c>
      <c r="Y53" s="190"/>
      <c r="Z53" s="190"/>
      <c r="AA53" s="190"/>
      <c r="AB53" s="268">
        <f t="shared" si="14"/>
        <v>0</v>
      </c>
      <c r="AC53" s="190"/>
      <c r="AD53" s="190"/>
      <c r="AE53" s="271"/>
      <c r="AF53" s="266">
        <f t="shared" si="11"/>
        <v>25000</v>
      </c>
    </row>
    <row r="54" spans="1:32" ht="14.1" customHeight="1" x14ac:dyDescent="0.3">
      <c r="A54" s="9"/>
      <c r="B54" s="148"/>
      <c r="C54" s="195" t="s">
        <v>12</v>
      </c>
      <c r="D54" s="194"/>
      <c r="E54" s="205">
        <v>25000</v>
      </c>
      <c r="F54" s="190"/>
      <c r="G54" s="190"/>
      <c r="H54" s="190"/>
      <c r="I54" s="186"/>
      <c r="J54" s="196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268">
        <f t="shared" si="9"/>
        <v>25000</v>
      </c>
      <c r="Y54" s="190"/>
      <c r="Z54" s="190"/>
      <c r="AA54" s="190"/>
      <c r="AB54" s="268">
        <f t="shared" si="14"/>
        <v>0</v>
      </c>
      <c r="AC54" s="190"/>
      <c r="AD54" s="190"/>
      <c r="AE54" s="271"/>
      <c r="AF54" s="266">
        <f t="shared" si="11"/>
        <v>25000</v>
      </c>
    </row>
    <row r="55" spans="1:32" ht="14.1" customHeight="1" x14ac:dyDescent="0.3">
      <c r="A55" s="9"/>
      <c r="B55" s="147" t="s">
        <v>13</v>
      </c>
      <c r="C55" s="195"/>
      <c r="D55" s="195"/>
      <c r="E55" s="205">
        <v>250000</v>
      </c>
      <c r="F55" s="190">
        <v>60000</v>
      </c>
      <c r="G55" s="190">
        <v>100000</v>
      </c>
      <c r="H55" s="190">
        <v>70000</v>
      </c>
      <c r="I55" s="186">
        <v>60000</v>
      </c>
      <c r="J55" s="196">
        <v>65000</v>
      </c>
      <c r="K55" s="190">
        <v>100000</v>
      </c>
      <c r="L55" s="190">
        <v>100000</v>
      </c>
      <c r="M55" s="190">
        <v>60000</v>
      </c>
      <c r="N55" s="190">
        <v>50000</v>
      </c>
      <c r="O55" s="190">
        <v>50000</v>
      </c>
      <c r="P55" s="190">
        <v>40000</v>
      </c>
      <c r="Q55" s="190"/>
      <c r="R55" s="190"/>
      <c r="S55" s="190"/>
      <c r="T55" s="190"/>
      <c r="U55" s="190">
        <v>5000</v>
      </c>
      <c r="V55" s="190"/>
      <c r="W55" s="190"/>
      <c r="X55" s="268">
        <f t="shared" si="9"/>
        <v>1010000</v>
      </c>
      <c r="Y55" s="190">
        <v>50000</v>
      </c>
      <c r="Z55" s="190">
        <v>0</v>
      </c>
      <c r="AA55" s="190">
        <v>30000</v>
      </c>
      <c r="AB55" s="268">
        <f>SUM(Y55:AA55)</f>
        <v>80000</v>
      </c>
      <c r="AC55" s="190">
        <v>100000</v>
      </c>
      <c r="AD55" s="190">
        <v>35000</v>
      </c>
      <c r="AE55" s="271">
        <f>SUM(AC55:AD55)</f>
        <v>135000</v>
      </c>
      <c r="AF55" s="266">
        <f t="shared" si="11"/>
        <v>1225000</v>
      </c>
    </row>
    <row r="56" spans="1:32" ht="14.1" customHeight="1" x14ac:dyDescent="0.3">
      <c r="A56" s="9"/>
      <c r="B56" s="148"/>
      <c r="C56" s="195" t="s">
        <v>89</v>
      </c>
      <c r="D56" s="194"/>
      <c r="E56" s="205">
        <v>10000</v>
      </c>
      <c r="F56" s="190"/>
      <c r="G56" s="190"/>
      <c r="H56" s="190"/>
      <c r="I56" s="186"/>
      <c r="J56" s="196"/>
      <c r="K56" s="194"/>
      <c r="L56" s="190"/>
      <c r="M56" s="194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268">
        <f t="shared" si="9"/>
        <v>10000</v>
      </c>
      <c r="Y56" s="190"/>
      <c r="Z56" s="190"/>
      <c r="AA56" s="190"/>
      <c r="AB56" s="268">
        <f t="shared" ref="AB56:AB59" si="15">SUM(Y56:AA56)</f>
        <v>0</v>
      </c>
      <c r="AC56" s="190"/>
      <c r="AD56" s="190"/>
      <c r="AE56" s="271">
        <f t="shared" ref="AE56:AE65" si="16">SUM(AC56:AD56)</f>
        <v>0</v>
      </c>
      <c r="AF56" s="266">
        <f t="shared" si="11"/>
        <v>10000</v>
      </c>
    </row>
    <row r="57" spans="1:32" ht="14.1" customHeight="1" x14ac:dyDescent="0.3">
      <c r="A57" s="9"/>
      <c r="B57" s="148"/>
      <c r="C57" s="195" t="s">
        <v>410</v>
      </c>
      <c r="D57" s="194"/>
      <c r="E57" s="205">
        <v>5000</v>
      </c>
      <c r="F57" s="190"/>
      <c r="G57" s="190"/>
      <c r="H57" s="190"/>
      <c r="I57" s="186"/>
      <c r="J57" s="196"/>
      <c r="K57" s="194"/>
      <c r="L57" s="190"/>
      <c r="M57" s="194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268">
        <f t="shared" si="9"/>
        <v>5000</v>
      </c>
      <c r="Y57" s="190"/>
      <c r="Z57" s="190"/>
      <c r="AA57" s="190"/>
      <c r="AB57" s="268">
        <f t="shared" si="15"/>
        <v>0</v>
      </c>
      <c r="AC57" s="190"/>
      <c r="AD57" s="190"/>
      <c r="AE57" s="271">
        <f t="shared" si="16"/>
        <v>0</v>
      </c>
      <c r="AF57" s="266">
        <f t="shared" si="11"/>
        <v>5000</v>
      </c>
    </row>
    <row r="58" spans="1:32" ht="14.1" customHeight="1" x14ac:dyDescent="0.3">
      <c r="A58" s="9"/>
      <c r="B58" s="148"/>
      <c r="C58" s="195" t="s">
        <v>90</v>
      </c>
      <c r="D58" s="194"/>
      <c r="E58" s="205">
        <v>10000</v>
      </c>
      <c r="F58" s="190"/>
      <c r="G58" s="190"/>
      <c r="H58" s="190"/>
      <c r="I58" s="186"/>
      <c r="J58" s="196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268">
        <f t="shared" si="9"/>
        <v>10000</v>
      </c>
      <c r="Y58" s="190"/>
      <c r="Z58" s="190"/>
      <c r="AA58" s="190"/>
      <c r="AB58" s="268">
        <f t="shared" si="15"/>
        <v>0</v>
      </c>
      <c r="AC58" s="190"/>
      <c r="AD58" s="190"/>
      <c r="AE58" s="271">
        <f t="shared" si="16"/>
        <v>0</v>
      </c>
      <c r="AF58" s="266">
        <f t="shared" si="11"/>
        <v>10000</v>
      </c>
    </row>
    <row r="59" spans="1:32" ht="14.1" customHeight="1" x14ac:dyDescent="0.3">
      <c r="A59" s="9"/>
      <c r="B59" s="148"/>
      <c r="C59" s="195" t="s">
        <v>14</v>
      </c>
      <c r="D59" s="194"/>
      <c r="E59" s="205">
        <v>25000</v>
      </c>
      <c r="F59" s="190"/>
      <c r="G59" s="190"/>
      <c r="H59" s="190"/>
      <c r="I59" s="186"/>
      <c r="J59" s="196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268">
        <f t="shared" si="9"/>
        <v>25000</v>
      </c>
      <c r="Y59" s="190"/>
      <c r="Z59" s="190"/>
      <c r="AA59" s="190"/>
      <c r="AB59" s="268">
        <f t="shared" si="15"/>
        <v>0</v>
      </c>
      <c r="AC59" s="190"/>
      <c r="AD59" s="190"/>
      <c r="AE59" s="271">
        <f t="shared" si="16"/>
        <v>0</v>
      </c>
      <c r="AF59" s="266">
        <f t="shared" si="11"/>
        <v>25000</v>
      </c>
    </row>
    <row r="60" spans="1:32" ht="14.1" customHeight="1" x14ac:dyDescent="0.3">
      <c r="A60" s="9"/>
      <c r="B60" s="148"/>
      <c r="C60" s="195" t="s">
        <v>91</v>
      </c>
      <c r="D60" s="194"/>
      <c r="E60" s="205">
        <v>0</v>
      </c>
      <c r="F60" s="190"/>
      <c r="G60" s="190"/>
      <c r="H60" s="190">
        <v>75792</v>
      </c>
      <c r="I60" s="186"/>
      <c r="J60" s="196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268">
        <f t="shared" si="9"/>
        <v>75792</v>
      </c>
      <c r="Y60" s="190"/>
      <c r="Z60" s="190"/>
      <c r="AA60" s="190">
        <v>0</v>
      </c>
      <c r="AB60" s="268">
        <f>SUM(Y60:AA60)</f>
        <v>0</v>
      </c>
      <c r="AC60" s="190"/>
      <c r="AD60" s="190"/>
      <c r="AE60" s="271">
        <f t="shared" si="16"/>
        <v>0</v>
      </c>
      <c r="AF60" s="266">
        <f t="shared" si="11"/>
        <v>75792</v>
      </c>
    </row>
    <row r="61" spans="1:32" ht="14.1" customHeight="1" x14ac:dyDescent="0.3">
      <c r="A61" s="9"/>
      <c r="B61" s="148"/>
      <c r="C61" s="195" t="s">
        <v>432</v>
      </c>
      <c r="D61" s="194"/>
      <c r="E61" s="205"/>
      <c r="F61" s="190"/>
      <c r="G61" s="190"/>
      <c r="H61" s="190"/>
      <c r="I61" s="186"/>
      <c r="J61" s="196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268">
        <f>SUM(E61:W61)</f>
        <v>0</v>
      </c>
      <c r="Y61" s="190"/>
      <c r="Z61" s="190"/>
      <c r="AA61" s="190"/>
      <c r="AB61" s="268">
        <f>SUM(Y61:AA61)</f>
        <v>0</v>
      </c>
      <c r="AC61" s="190"/>
      <c r="AD61" s="190">
        <v>40000</v>
      </c>
      <c r="AE61" s="271">
        <f>SUM(AC61:AD61)</f>
        <v>40000</v>
      </c>
      <c r="AF61" s="266">
        <f>SUM(X61,AB61,AE61)</f>
        <v>40000</v>
      </c>
    </row>
    <row r="62" spans="1:32" ht="14.1" customHeight="1" x14ac:dyDescent="0.3">
      <c r="A62" s="9"/>
      <c r="B62" s="148"/>
      <c r="C62" s="195" t="s">
        <v>433</v>
      </c>
      <c r="D62" s="194"/>
      <c r="E62" s="205"/>
      <c r="F62" s="190"/>
      <c r="G62" s="190"/>
      <c r="H62" s="190"/>
      <c r="I62" s="186"/>
      <c r="J62" s="196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268">
        <f>SUM(E62:W62)</f>
        <v>0</v>
      </c>
      <c r="Y62" s="190"/>
      <c r="Z62" s="190"/>
      <c r="AA62" s="190"/>
      <c r="AB62" s="268">
        <f>SUM(Y62:AA62)</f>
        <v>0</v>
      </c>
      <c r="AC62" s="190"/>
      <c r="AD62" s="190">
        <v>10000</v>
      </c>
      <c r="AE62" s="271">
        <f>SUM(AC62:AD62)</f>
        <v>10000</v>
      </c>
      <c r="AF62" s="266">
        <f>SUM(X62,AB62,AE62)</f>
        <v>10000</v>
      </c>
    </row>
    <row r="63" spans="1:32" ht="14.1" customHeight="1" x14ac:dyDescent="0.3">
      <c r="A63" s="9"/>
      <c r="B63" s="148"/>
      <c r="C63" s="195" t="s">
        <v>434</v>
      </c>
      <c r="D63" s="194"/>
      <c r="E63" s="205"/>
      <c r="F63" s="190"/>
      <c r="G63" s="190"/>
      <c r="H63" s="190"/>
      <c r="I63" s="186"/>
      <c r="J63" s="196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268">
        <f>SUM(E63:W63)</f>
        <v>0</v>
      </c>
      <c r="Y63" s="190"/>
      <c r="Z63" s="190"/>
      <c r="AA63" s="190"/>
      <c r="AB63" s="268">
        <f>SUM(Y63:AA63)</f>
        <v>0</v>
      </c>
      <c r="AC63" s="190"/>
      <c r="AD63" s="190">
        <v>5000</v>
      </c>
      <c r="AE63" s="271">
        <f>SUM(AC63:AD63)</f>
        <v>5000</v>
      </c>
      <c r="AF63" s="266">
        <f>SUM(X63,AB63,AE63)</f>
        <v>5000</v>
      </c>
    </row>
    <row r="64" spans="1:32" ht="14.1" customHeight="1" x14ac:dyDescent="0.3">
      <c r="A64" s="9"/>
      <c r="B64" s="148"/>
      <c r="C64" s="195" t="s">
        <v>45</v>
      </c>
      <c r="D64" s="194"/>
      <c r="E64" s="207">
        <v>0</v>
      </c>
      <c r="F64" s="190"/>
      <c r="G64" s="190"/>
      <c r="H64" s="190"/>
      <c r="I64" s="186"/>
      <c r="J64" s="196"/>
      <c r="K64" s="190"/>
      <c r="L64" s="190">
        <v>50000</v>
      </c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268">
        <f t="shared" si="9"/>
        <v>50000</v>
      </c>
      <c r="Y64" s="190"/>
      <c r="Z64" s="190"/>
      <c r="AA64" s="190"/>
      <c r="AB64" s="268">
        <f t="shared" ref="AB64:AB65" si="17">SUM(Y64:AA64)</f>
        <v>0</v>
      </c>
      <c r="AC64" s="190"/>
      <c r="AD64" s="190"/>
      <c r="AE64" s="271">
        <f t="shared" si="16"/>
        <v>0</v>
      </c>
      <c r="AF64" s="266">
        <f t="shared" si="11"/>
        <v>50000</v>
      </c>
    </row>
    <row r="65" spans="1:32" ht="14.1" customHeight="1" x14ac:dyDescent="0.3">
      <c r="A65" s="9"/>
      <c r="B65" s="148"/>
      <c r="C65" s="206" t="s">
        <v>98</v>
      </c>
      <c r="D65" s="194"/>
      <c r="E65" s="207"/>
      <c r="F65" s="190"/>
      <c r="G65" s="190"/>
      <c r="H65" s="190"/>
      <c r="I65" s="186"/>
      <c r="J65" s="196"/>
      <c r="K65" s="190"/>
      <c r="L65" s="190">
        <v>50000</v>
      </c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268">
        <f t="shared" si="9"/>
        <v>50000</v>
      </c>
      <c r="Y65" s="190"/>
      <c r="Z65" s="190"/>
      <c r="AA65" s="190"/>
      <c r="AB65" s="268">
        <f t="shared" si="17"/>
        <v>0</v>
      </c>
      <c r="AC65" s="190"/>
      <c r="AD65" s="190"/>
      <c r="AE65" s="271">
        <f t="shared" si="16"/>
        <v>0</v>
      </c>
      <c r="AF65" s="266">
        <f t="shared" si="11"/>
        <v>50000</v>
      </c>
    </row>
    <row r="66" spans="1:32" ht="14.1" customHeight="1" x14ac:dyDescent="0.3">
      <c r="A66" s="9"/>
      <c r="B66" s="148"/>
      <c r="C66" s="195" t="s">
        <v>42</v>
      </c>
      <c r="D66" s="194"/>
      <c r="E66" s="205">
        <v>1500000</v>
      </c>
      <c r="F66" s="190">
        <v>250000</v>
      </c>
      <c r="G66" s="190">
        <v>0</v>
      </c>
      <c r="H66" s="190"/>
      <c r="I66" s="186"/>
      <c r="J66" s="196"/>
      <c r="K66" s="190"/>
      <c r="L66" s="190">
        <v>100000</v>
      </c>
      <c r="M66" s="190">
        <v>30000</v>
      </c>
      <c r="N66" s="190"/>
      <c r="O66" s="190">
        <v>60000</v>
      </c>
      <c r="P66" s="190"/>
      <c r="Q66" s="190"/>
      <c r="R66" s="190"/>
      <c r="S66" s="190"/>
      <c r="T66" s="190"/>
      <c r="U66" s="190">
        <v>50000</v>
      </c>
      <c r="V66" s="190"/>
      <c r="W66" s="190"/>
      <c r="X66" s="268">
        <f t="shared" si="9"/>
        <v>1990000</v>
      </c>
      <c r="Y66" s="190"/>
      <c r="Z66" s="190">
        <v>100000</v>
      </c>
      <c r="AA66" s="190">
        <v>30000</v>
      </c>
      <c r="AB66" s="268">
        <f>SUM(Y66:AA66)</f>
        <v>130000</v>
      </c>
      <c r="AC66" s="190">
        <v>100000</v>
      </c>
      <c r="AD66" s="190"/>
      <c r="AE66" s="271">
        <f>SUM(AC66:AD66)</f>
        <v>100000</v>
      </c>
      <c r="AF66" s="266">
        <f t="shared" si="11"/>
        <v>2220000</v>
      </c>
    </row>
    <row r="67" spans="1:32" ht="14.1" customHeight="1" x14ac:dyDescent="0.3">
      <c r="A67" s="9"/>
      <c r="B67" s="148"/>
      <c r="C67" s="195" t="s">
        <v>431</v>
      </c>
      <c r="D67" s="194"/>
      <c r="E67" s="205"/>
      <c r="F67" s="190"/>
      <c r="G67" s="190"/>
      <c r="H67" s="190"/>
      <c r="I67" s="186"/>
      <c r="J67" s="196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268">
        <f t="shared" si="9"/>
        <v>0</v>
      </c>
      <c r="Y67" s="190"/>
      <c r="Z67" s="190"/>
      <c r="AA67" s="190"/>
      <c r="AB67" s="268">
        <f t="shared" ref="AB67:AB68" si="18">SUM(Y67:AA67)</f>
        <v>0</v>
      </c>
      <c r="AC67" s="190">
        <v>30000</v>
      </c>
      <c r="AD67" s="190"/>
      <c r="AE67" s="271">
        <f>SUM(AC67:AD67)</f>
        <v>30000</v>
      </c>
      <c r="AF67" s="266">
        <f t="shared" si="11"/>
        <v>30000</v>
      </c>
    </row>
    <row r="68" spans="1:32" ht="14.1" customHeight="1" x14ac:dyDescent="0.3">
      <c r="A68" s="9"/>
      <c r="B68" s="147" t="s">
        <v>15</v>
      </c>
      <c r="C68" s="195"/>
      <c r="D68" s="195"/>
      <c r="E68" s="205"/>
      <c r="F68" s="190"/>
      <c r="G68" s="190"/>
      <c r="H68" s="190"/>
      <c r="I68" s="186"/>
      <c r="J68" s="196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268">
        <f t="shared" si="9"/>
        <v>0</v>
      </c>
      <c r="Y68" s="190"/>
      <c r="Z68" s="190"/>
      <c r="AA68" s="190"/>
      <c r="AB68" s="268">
        <f t="shared" si="18"/>
        <v>0</v>
      </c>
      <c r="AC68" s="190"/>
      <c r="AD68" s="190"/>
      <c r="AE68" s="271"/>
      <c r="AF68" s="266">
        <f t="shared" si="11"/>
        <v>0</v>
      </c>
    </row>
    <row r="69" spans="1:32" ht="14.1" customHeight="1" x14ac:dyDescent="0.3">
      <c r="A69" s="9"/>
      <c r="B69" s="148"/>
      <c r="C69" s="195" t="s">
        <v>16</v>
      </c>
      <c r="D69" s="194"/>
      <c r="E69" s="205">
        <v>1000000</v>
      </c>
      <c r="F69" s="190"/>
      <c r="G69" s="190"/>
      <c r="H69" s="190"/>
      <c r="I69" s="186"/>
      <c r="J69" s="196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268">
        <f t="shared" si="9"/>
        <v>1000000</v>
      </c>
      <c r="Y69" s="190"/>
      <c r="Z69" s="190"/>
      <c r="AA69" s="190"/>
      <c r="AB69" s="268">
        <f>SUM(Y69:AA69)</f>
        <v>0</v>
      </c>
      <c r="AC69" s="190"/>
      <c r="AD69" s="190"/>
      <c r="AE69" s="271">
        <f>SUM(AC69:AD69)</f>
        <v>0</v>
      </c>
      <c r="AF69" s="266">
        <f t="shared" si="11"/>
        <v>1000000</v>
      </c>
    </row>
    <row r="70" spans="1:32" ht="14.1" customHeight="1" x14ac:dyDescent="0.3">
      <c r="A70" s="9"/>
      <c r="B70" s="147" t="s">
        <v>17</v>
      </c>
      <c r="C70" s="195"/>
      <c r="D70" s="195"/>
      <c r="E70" s="205"/>
      <c r="F70" s="190"/>
      <c r="G70" s="190"/>
      <c r="H70" s="190"/>
      <c r="I70" s="186"/>
      <c r="J70" s="196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268">
        <f t="shared" si="9"/>
        <v>0</v>
      </c>
      <c r="Y70" s="190"/>
      <c r="Z70" s="190"/>
      <c r="AA70" s="190"/>
      <c r="AB70" s="268">
        <f>SUM(Y70:AA70)</f>
        <v>0</v>
      </c>
      <c r="AC70" s="190"/>
      <c r="AD70" s="190"/>
      <c r="AE70" s="271"/>
      <c r="AF70" s="266">
        <f t="shared" si="11"/>
        <v>0</v>
      </c>
    </row>
    <row r="71" spans="1:32" ht="14.1" customHeight="1" x14ac:dyDescent="0.3">
      <c r="A71" s="9"/>
      <c r="B71" s="148"/>
      <c r="C71" s="195" t="s">
        <v>18</v>
      </c>
      <c r="D71" s="194"/>
      <c r="E71" s="205">
        <v>80000</v>
      </c>
      <c r="F71" s="190">
        <v>300000</v>
      </c>
      <c r="G71" s="190">
        <v>21600</v>
      </c>
      <c r="H71" s="190">
        <v>41600</v>
      </c>
      <c r="I71" s="186">
        <v>30000</v>
      </c>
      <c r="J71" s="196">
        <v>30000</v>
      </c>
      <c r="K71" s="190">
        <v>30000</v>
      </c>
      <c r="L71" s="190">
        <v>40000</v>
      </c>
      <c r="M71" s="190">
        <v>30000</v>
      </c>
      <c r="N71" s="190">
        <v>30000</v>
      </c>
      <c r="O71" s="190">
        <v>25000</v>
      </c>
      <c r="P71" s="190">
        <v>25000</v>
      </c>
      <c r="Q71" s="190"/>
      <c r="R71" s="190"/>
      <c r="S71" s="190"/>
      <c r="T71" s="190"/>
      <c r="U71" s="190"/>
      <c r="V71" s="190"/>
      <c r="W71" s="190"/>
      <c r="X71" s="268">
        <f t="shared" si="9"/>
        <v>683200</v>
      </c>
      <c r="Y71" s="190">
        <v>30000</v>
      </c>
      <c r="Z71" s="190"/>
      <c r="AA71" s="190">
        <v>21000</v>
      </c>
      <c r="AB71" s="268">
        <f t="shared" ref="AB71:AB77" si="19">SUM(Y71:AA71)</f>
        <v>51000</v>
      </c>
      <c r="AC71" s="190">
        <v>21600</v>
      </c>
      <c r="AD71" s="190">
        <v>30000</v>
      </c>
      <c r="AE71" s="271">
        <f>SUM(AC71:AD71)</f>
        <v>51600</v>
      </c>
      <c r="AF71" s="266">
        <f t="shared" si="11"/>
        <v>785800</v>
      </c>
    </row>
    <row r="72" spans="1:32" ht="14.1" customHeight="1" x14ac:dyDescent="0.3">
      <c r="A72" s="9"/>
      <c r="B72" s="148"/>
      <c r="C72" s="206" t="s">
        <v>92</v>
      </c>
      <c r="D72" s="194"/>
      <c r="E72" s="205">
        <v>7200</v>
      </c>
      <c r="F72" s="190"/>
      <c r="G72" s="190"/>
      <c r="H72" s="190"/>
      <c r="I72" s="186"/>
      <c r="J72" s="196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268">
        <f t="shared" si="9"/>
        <v>7200</v>
      </c>
      <c r="Y72" s="190"/>
      <c r="Z72" s="190"/>
      <c r="AA72" s="190"/>
      <c r="AB72" s="268">
        <f t="shared" si="19"/>
        <v>0</v>
      </c>
      <c r="AC72" s="190"/>
      <c r="AD72" s="190"/>
      <c r="AE72" s="271">
        <f>SUM(AC72:AD72)</f>
        <v>0</v>
      </c>
      <c r="AF72" s="266">
        <f t="shared" si="11"/>
        <v>7200</v>
      </c>
    </row>
    <row r="73" spans="1:32" ht="14.1" customHeight="1" x14ac:dyDescent="0.3">
      <c r="A73" s="9"/>
      <c r="B73" s="148"/>
      <c r="C73" s="195" t="s">
        <v>96</v>
      </c>
      <c r="D73" s="194"/>
      <c r="E73" s="205">
        <v>50000</v>
      </c>
      <c r="F73" s="190">
        <v>0</v>
      </c>
      <c r="G73" s="190">
        <v>24192</v>
      </c>
      <c r="H73" s="190">
        <v>24192</v>
      </c>
      <c r="I73" s="186">
        <v>40000</v>
      </c>
      <c r="J73" s="196">
        <v>25000</v>
      </c>
      <c r="K73" s="190">
        <v>25000</v>
      </c>
      <c r="L73" s="190">
        <v>25000</v>
      </c>
      <c r="M73" s="190">
        <v>25000</v>
      </c>
      <c r="N73" s="190">
        <v>24000</v>
      </c>
      <c r="O73" s="190"/>
      <c r="P73" s="190"/>
      <c r="Q73" s="190"/>
      <c r="R73" s="190"/>
      <c r="S73" s="190"/>
      <c r="T73" s="190"/>
      <c r="U73" s="190"/>
      <c r="V73" s="190"/>
      <c r="W73" s="190"/>
      <c r="X73" s="268">
        <f t="shared" si="9"/>
        <v>262384</v>
      </c>
      <c r="Y73" s="190">
        <v>25000</v>
      </c>
      <c r="Z73" s="190"/>
      <c r="AA73" s="190">
        <v>15600</v>
      </c>
      <c r="AB73" s="268">
        <f t="shared" si="19"/>
        <v>40600</v>
      </c>
      <c r="AC73" s="190">
        <v>20000</v>
      </c>
      <c r="AD73" s="190">
        <v>13500</v>
      </c>
      <c r="AE73" s="271">
        <f>SUM(AC73:AD73)</f>
        <v>33500</v>
      </c>
      <c r="AF73" s="266">
        <f t="shared" si="11"/>
        <v>336484</v>
      </c>
    </row>
    <row r="74" spans="1:32" ht="14.1" customHeight="1" x14ac:dyDescent="0.3">
      <c r="A74" s="9"/>
      <c r="B74" s="148"/>
      <c r="C74" s="195" t="s">
        <v>412</v>
      </c>
      <c r="D74" s="194"/>
      <c r="E74" s="205"/>
      <c r="F74" s="190"/>
      <c r="G74" s="190"/>
      <c r="H74" s="190">
        <v>18000</v>
      </c>
      <c r="I74" s="186"/>
      <c r="J74" s="196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268">
        <f t="shared" si="9"/>
        <v>18000</v>
      </c>
      <c r="Y74" s="190"/>
      <c r="Z74" s="190"/>
      <c r="AA74" s="190">
        <v>0</v>
      </c>
      <c r="AB74" s="268">
        <f t="shared" si="19"/>
        <v>0</v>
      </c>
      <c r="AC74" s="190"/>
      <c r="AD74" s="190"/>
      <c r="AE74" s="271">
        <f>SUM(AC74:AD74)</f>
        <v>0</v>
      </c>
      <c r="AF74" s="266">
        <f t="shared" si="11"/>
        <v>18000</v>
      </c>
    </row>
    <row r="75" spans="1:32" ht="13.8" customHeight="1" x14ac:dyDescent="0.3">
      <c r="A75" s="9"/>
      <c r="B75" s="148"/>
      <c r="C75" s="195" t="s">
        <v>43</v>
      </c>
      <c r="D75" s="194"/>
      <c r="E75" s="205"/>
      <c r="F75" s="190"/>
      <c r="G75" s="190">
        <v>2000</v>
      </c>
      <c r="H75" s="190"/>
      <c r="I75" s="197"/>
      <c r="J75" s="196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268">
        <f t="shared" si="9"/>
        <v>2000</v>
      </c>
      <c r="Y75" s="190"/>
      <c r="Z75" s="190"/>
      <c r="AA75" s="190">
        <v>1000</v>
      </c>
      <c r="AB75" s="268">
        <f t="shared" si="19"/>
        <v>1000</v>
      </c>
      <c r="AC75" s="190">
        <v>2000</v>
      </c>
      <c r="AD75" s="190"/>
      <c r="AE75" s="271">
        <f>SUM(AC75:AD75)</f>
        <v>2000</v>
      </c>
      <c r="AF75" s="266">
        <f t="shared" si="11"/>
        <v>5000</v>
      </c>
    </row>
    <row r="76" spans="1:32" ht="14.1" customHeight="1" x14ac:dyDescent="0.3">
      <c r="A76" s="9"/>
      <c r="B76" s="147" t="s">
        <v>19</v>
      </c>
      <c r="C76" s="195"/>
      <c r="D76" s="195"/>
      <c r="E76" s="205"/>
      <c r="F76" s="190"/>
      <c r="G76" s="190"/>
      <c r="H76" s="190"/>
      <c r="I76" s="197"/>
      <c r="J76" s="196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268">
        <f t="shared" si="9"/>
        <v>0</v>
      </c>
      <c r="Y76" s="190"/>
      <c r="Z76" s="190"/>
      <c r="AA76" s="190"/>
      <c r="AB76" s="268">
        <f t="shared" si="19"/>
        <v>0</v>
      </c>
      <c r="AC76" s="190"/>
      <c r="AD76" s="190"/>
      <c r="AE76" s="271"/>
      <c r="AF76" s="266">
        <f t="shared" si="11"/>
        <v>0</v>
      </c>
    </row>
    <row r="77" spans="1:32" ht="14.1" customHeight="1" x14ac:dyDescent="0.3">
      <c r="A77" s="9"/>
      <c r="B77" s="148"/>
      <c r="C77" s="195" t="s">
        <v>20</v>
      </c>
      <c r="D77" s="194"/>
      <c r="E77" s="205">
        <v>750000</v>
      </c>
      <c r="F77" s="190"/>
      <c r="G77" s="190"/>
      <c r="H77" s="190"/>
      <c r="I77" s="197"/>
      <c r="J77" s="196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268">
        <f t="shared" si="9"/>
        <v>750000</v>
      </c>
      <c r="Y77" s="190"/>
      <c r="Z77" s="190"/>
      <c r="AA77" s="190"/>
      <c r="AB77" s="268">
        <f t="shared" si="19"/>
        <v>0</v>
      </c>
      <c r="AC77" s="190"/>
      <c r="AD77" s="190"/>
      <c r="AE77" s="271">
        <f>SUM(AC77:AD77)</f>
        <v>0</v>
      </c>
      <c r="AF77" s="266">
        <f t="shared" si="11"/>
        <v>750000</v>
      </c>
    </row>
    <row r="78" spans="1:32" ht="14.1" customHeight="1" x14ac:dyDescent="0.3">
      <c r="A78" s="9"/>
      <c r="B78" s="147" t="s">
        <v>21</v>
      </c>
      <c r="C78" s="195"/>
      <c r="D78" s="195"/>
      <c r="E78" s="205"/>
      <c r="F78" s="190"/>
      <c r="G78" s="190"/>
      <c r="H78" s="190"/>
      <c r="I78" s="197"/>
      <c r="J78" s="196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268">
        <f t="shared" si="9"/>
        <v>0</v>
      </c>
      <c r="Y78" s="190"/>
      <c r="Z78" s="190"/>
      <c r="AA78" s="190"/>
      <c r="AB78" s="268">
        <f>SUM(Y78:AA78)</f>
        <v>0</v>
      </c>
      <c r="AC78" s="190"/>
      <c r="AD78" s="190"/>
      <c r="AE78" s="271"/>
      <c r="AF78" s="266">
        <f t="shared" si="11"/>
        <v>0</v>
      </c>
    </row>
    <row r="79" spans="1:32" ht="14.1" customHeight="1" x14ac:dyDescent="0.3">
      <c r="A79" s="9"/>
      <c r="B79" s="148"/>
      <c r="C79" s="195" t="s">
        <v>22</v>
      </c>
      <c r="D79" s="194"/>
      <c r="E79" s="205">
        <v>400000</v>
      </c>
      <c r="F79" s="190"/>
      <c r="G79" s="190"/>
      <c r="H79" s="190"/>
      <c r="I79" s="197"/>
      <c r="J79" s="196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268">
        <f t="shared" si="9"/>
        <v>400000</v>
      </c>
      <c r="Y79" s="190"/>
      <c r="Z79" s="190"/>
      <c r="AA79" s="190"/>
      <c r="AB79" s="268">
        <f t="shared" ref="AB79:AB92" si="20">SUM(Y79:AA79)</f>
        <v>0</v>
      </c>
      <c r="AC79" s="190"/>
      <c r="AD79" s="190"/>
      <c r="AE79" s="271">
        <f t="shared" ref="AE79:AE81" si="21">SUM(AC79:AD79)</f>
        <v>0</v>
      </c>
      <c r="AF79" s="266">
        <f t="shared" si="11"/>
        <v>400000</v>
      </c>
    </row>
    <row r="80" spans="1:32" ht="14.1" customHeight="1" x14ac:dyDescent="0.3">
      <c r="A80" s="9"/>
      <c r="B80" s="148"/>
      <c r="C80" s="195" t="s">
        <v>23</v>
      </c>
      <c r="D80" s="194"/>
      <c r="E80" s="205">
        <v>700000</v>
      </c>
      <c r="F80" s="190"/>
      <c r="G80" s="190"/>
      <c r="H80" s="190"/>
      <c r="I80" s="197"/>
      <c r="J80" s="196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268">
        <f t="shared" si="9"/>
        <v>700000</v>
      </c>
      <c r="Y80" s="190"/>
      <c r="Z80" s="190"/>
      <c r="AA80" s="190"/>
      <c r="AB80" s="268">
        <f t="shared" si="20"/>
        <v>0</v>
      </c>
      <c r="AC80" s="190"/>
      <c r="AD80" s="190"/>
      <c r="AE80" s="271">
        <f t="shared" si="21"/>
        <v>0</v>
      </c>
      <c r="AF80" s="266">
        <f t="shared" si="11"/>
        <v>700000</v>
      </c>
    </row>
    <row r="81" spans="1:34" ht="14.1" customHeight="1" x14ac:dyDescent="0.3">
      <c r="A81" s="9"/>
      <c r="B81" s="148"/>
      <c r="C81" s="195" t="s">
        <v>24</v>
      </c>
      <c r="D81" s="194"/>
      <c r="E81" s="205">
        <v>2500000</v>
      </c>
      <c r="F81" s="190">
        <v>2200000</v>
      </c>
      <c r="G81" s="190"/>
      <c r="H81" s="190"/>
      <c r="I81" s="197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268">
        <f t="shared" si="9"/>
        <v>4700000</v>
      </c>
      <c r="Y81" s="190"/>
      <c r="Z81" s="190"/>
      <c r="AA81" s="190"/>
      <c r="AB81" s="268">
        <f t="shared" si="20"/>
        <v>0</v>
      </c>
      <c r="AC81" s="181"/>
      <c r="AD81" s="181"/>
      <c r="AE81" s="271">
        <f t="shared" si="21"/>
        <v>0</v>
      </c>
      <c r="AF81" s="266">
        <f t="shared" si="11"/>
        <v>4700000</v>
      </c>
    </row>
    <row r="82" spans="1:34" ht="14.1" customHeight="1" x14ac:dyDescent="0.3">
      <c r="A82" s="9"/>
      <c r="B82" s="148"/>
      <c r="C82" s="195"/>
      <c r="D82" s="194" t="s">
        <v>378</v>
      </c>
      <c r="E82" s="205"/>
      <c r="F82" s="190"/>
      <c r="G82" s="190"/>
      <c r="H82" s="190"/>
      <c r="I82" s="197"/>
      <c r="J82" s="196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268">
        <f t="shared" si="9"/>
        <v>0</v>
      </c>
      <c r="Y82" s="190"/>
      <c r="Z82" s="190"/>
      <c r="AA82" s="190"/>
      <c r="AB82" s="268">
        <f t="shared" si="20"/>
        <v>0</v>
      </c>
      <c r="AC82" s="190">
        <v>350000</v>
      </c>
      <c r="AD82" s="190"/>
      <c r="AE82" s="271">
        <f>SUM(AC82:AD82)</f>
        <v>350000</v>
      </c>
      <c r="AF82" s="266">
        <f t="shared" si="11"/>
        <v>350000</v>
      </c>
    </row>
    <row r="83" spans="1:34" ht="14.1" customHeight="1" x14ac:dyDescent="0.3">
      <c r="A83" s="9"/>
      <c r="B83" s="148"/>
      <c r="C83" s="208"/>
      <c r="D83" s="195" t="s">
        <v>48</v>
      </c>
      <c r="E83" s="205">
        <v>300000</v>
      </c>
      <c r="F83" s="190"/>
      <c r="G83" s="190"/>
      <c r="H83" s="190"/>
      <c r="I83" s="197"/>
      <c r="J83" s="196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268">
        <f t="shared" si="9"/>
        <v>300000</v>
      </c>
      <c r="Y83" s="190"/>
      <c r="Z83" s="190"/>
      <c r="AA83" s="190"/>
      <c r="AB83" s="268">
        <f t="shared" si="20"/>
        <v>0</v>
      </c>
      <c r="AC83" s="190"/>
      <c r="AD83" s="190"/>
      <c r="AE83" s="271">
        <f>SUM(AC83:AD83)</f>
        <v>0</v>
      </c>
      <c r="AF83" s="266">
        <f t="shared" si="11"/>
        <v>300000</v>
      </c>
    </row>
    <row r="84" spans="1:34" ht="14.1" customHeight="1" x14ac:dyDescent="0.3">
      <c r="A84" s="9"/>
      <c r="B84" s="148"/>
      <c r="C84" s="208"/>
      <c r="D84" s="195" t="s">
        <v>49</v>
      </c>
      <c r="E84" s="205">
        <v>10000</v>
      </c>
      <c r="F84" s="190"/>
      <c r="G84" s="190"/>
      <c r="H84" s="190"/>
      <c r="I84" s="197"/>
      <c r="J84" s="196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268">
        <f t="shared" si="9"/>
        <v>10000</v>
      </c>
      <c r="Y84" s="190"/>
      <c r="Z84" s="190"/>
      <c r="AA84" s="190"/>
      <c r="AB84" s="268">
        <f t="shared" si="20"/>
        <v>0</v>
      </c>
      <c r="AC84" s="190"/>
      <c r="AD84" s="190"/>
      <c r="AE84" s="271">
        <f t="shared" ref="AE84:AE87" si="22">SUM(AC84:AD84)</f>
        <v>0</v>
      </c>
      <c r="AF84" s="266">
        <f t="shared" si="11"/>
        <v>10000</v>
      </c>
    </row>
    <row r="85" spans="1:34" ht="14.1" customHeight="1" x14ac:dyDescent="0.3">
      <c r="A85" s="9"/>
      <c r="B85" s="148"/>
      <c r="C85" s="208"/>
      <c r="D85" s="195" t="s">
        <v>93</v>
      </c>
      <c r="E85" s="205">
        <v>5000</v>
      </c>
      <c r="F85" s="190"/>
      <c r="G85" s="190"/>
      <c r="H85" s="190"/>
      <c r="I85" s="197"/>
      <c r="J85" s="196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268">
        <f t="shared" si="9"/>
        <v>5000</v>
      </c>
      <c r="Y85" s="190"/>
      <c r="Z85" s="190"/>
      <c r="AA85" s="190"/>
      <c r="AB85" s="268">
        <f t="shared" si="20"/>
        <v>0</v>
      </c>
      <c r="AC85" s="190"/>
      <c r="AD85" s="190"/>
      <c r="AE85" s="271">
        <f t="shared" si="22"/>
        <v>0</v>
      </c>
      <c r="AF85" s="266">
        <f t="shared" si="11"/>
        <v>5000</v>
      </c>
    </row>
    <row r="86" spans="1:34" ht="14.1" customHeight="1" x14ac:dyDescent="0.3">
      <c r="A86" s="9"/>
      <c r="B86" s="148"/>
      <c r="C86" s="208"/>
      <c r="D86" s="195" t="s">
        <v>94</v>
      </c>
      <c r="E86" s="205">
        <v>5000</v>
      </c>
      <c r="F86" s="190"/>
      <c r="G86" s="190"/>
      <c r="H86" s="190"/>
      <c r="I86" s="197"/>
      <c r="J86" s="196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268">
        <f t="shared" si="9"/>
        <v>5000</v>
      </c>
      <c r="Y86" s="190"/>
      <c r="Z86" s="190"/>
      <c r="AA86" s="190"/>
      <c r="AB86" s="268">
        <f t="shared" si="20"/>
        <v>0</v>
      </c>
      <c r="AC86" s="190"/>
      <c r="AD86" s="190"/>
      <c r="AE86" s="271">
        <f t="shared" si="22"/>
        <v>0</v>
      </c>
      <c r="AF86" s="266">
        <f t="shared" si="11"/>
        <v>5000</v>
      </c>
    </row>
    <row r="87" spans="1:34" ht="14.1" customHeight="1" x14ac:dyDescent="0.3">
      <c r="A87" s="9"/>
      <c r="B87" s="148"/>
      <c r="C87" s="208"/>
      <c r="D87" s="195" t="s">
        <v>421</v>
      </c>
      <c r="E87" s="205">
        <v>50000</v>
      </c>
      <c r="F87" s="190"/>
      <c r="G87" s="190"/>
      <c r="H87" s="190"/>
      <c r="I87" s="197"/>
      <c r="J87" s="196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268">
        <f t="shared" ref="X87:X92" si="23">SUM(E87:W87)</f>
        <v>50000</v>
      </c>
      <c r="Y87" s="190"/>
      <c r="Z87" s="190"/>
      <c r="AA87" s="190"/>
      <c r="AB87" s="268">
        <f t="shared" si="20"/>
        <v>0</v>
      </c>
      <c r="AC87" s="190"/>
      <c r="AD87" s="190"/>
      <c r="AE87" s="271">
        <f t="shared" si="22"/>
        <v>0</v>
      </c>
      <c r="AF87" s="266">
        <f t="shared" si="11"/>
        <v>50000</v>
      </c>
    </row>
    <row r="88" spans="1:34" ht="14.1" customHeight="1" x14ac:dyDescent="0.3">
      <c r="A88" s="9"/>
      <c r="B88" s="148"/>
      <c r="C88" s="208"/>
      <c r="D88" s="195" t="s">
        <v>422</v>
      </c>
      <c r="E88" s="205">
        <v>195000</v>
      </c>
      <c r="F88" s="190"/>
      <c r="G88" s="190"/>
      <c r="H88" s="190"/>
      <c r="I88" s="197"/>
      <c r="J88" s="196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268">
        <f t="shared" si="23"/>
        <v>195000</v>
      </c>
      <c r="Y88" s="190"/>
      <c r="Z88" s="190"/>
      <c r="AA88" s="190"/>
      <c r="AB88" s="268">
        <f>SUM(Y88:AA88)</f>
        <v>0</v>
      </c>
      <c r="AC88" s="190"/>
      <c r="AD88" s="190"/>
      <c r="AE88" s="271"/>
      <c r="AF88" s="266">
        <f t="shared" si="11"/>
        <v>195000</v>
      </c>
    </row>
    <row r="89" spans="1:34" ht="14.1" customHeight="1" x14ac:dyDescent="0.3">
      <c r="A89" s="9"/>
      <c r="B89" s="148"/>
      <c r="C89" s="208"/>
      <c r="D89" s="195" t="s">
        <v>51</v>
      </c>
      <c r="E89" s="205"/>
      <c r="F89" s="190"/>
      <c r="G89" s="190"/>
      <c r="H89" s="190"/>
      <c r="I89" s="197"/>
      <c r="J89" s="196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268">
        <f t="shared" si="23"/>
        <v>0</v>
      </c>
      <c r="Y89" s="190"/>
      <c r="Z89" s="190"/>
      <c r="AA89" s="190"/>
      <c r="AB89" s="268">
        <f t="shared" si="20"/>
        <v>0</v>
      </c>
      <c r="AC89" s="190"/>
      <c r="AD89" s="190">
        <v>54000</v>
      </c>
      <c r="AE89" s="271">
        <f>SUM(AD89)</f>
        <v>54000</v>
      </c>
      <c r="AF89" s="266">
        <f t="shared" si="11"/>
        <v>54000</v>
      </c>
    </row>
    <row r="90" spans="1:34" ht="14.1" customHeight="1" x14ac:dyDescent="0.3">
      <c r="A90" s="9"/>
      <c r="B90" s="148"/>
      <c r="C90" s="208"/>
      <c r="D90" s="195" t="s">
        <v>52</v>
      </c>
      <c r="E90" s="205"/>
      <c r="F90" s="190"/>
      <c r="G90" s="190"/>
      <c r="H90" s="190"/>
      <c r="I90" s="197"/>
      <c r="J90" s="196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268">
        <f t="shared" si="23"/>
        <v>0</v>
      </c>
      <c r="Y90" s="190"/>
      <c r="Z90" s="190"/>
      <c r="AA90" s="190"/>
      <c r="AB90" s="268">
        <f t="shared" si="20"/>
        <v>0</v>
      </c>
      <c r="AC90" s="190"/>
      <c r="AD90" s="190">
        <v>245400</v>
      </c>
      <c r="AE90" s="271">
        <f>SUM(AD90)</f>
        <v>245400</v>
      </c>
      <c r="AF90" s="266">
        <f t="shared" si="11"/>
        <v>245400</v>
      </c>
    </row>
    <row r="91" spans="1:34" ht="12" customHeight="1" x14ac:dyDescent="0.3">
      <c r="A91" s="9"/>
      <c r="B91" s="147" t="s">
        <v>25</v>
      </c>
      <c r="C91" s="195"/>
      <c r="D91" s="195"/>
      <c r="E91" s="205"/>
      <c r="F91" s="190"/>
      <c r="G91" s="190"/>
      <c r="H91" s="190"/>
      <c r="I91" s="190"/>
      <c r="J91" s="196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268">
        <f t="shared" si="23"/>
        <v>0</v>
      </c>
      <c r="Y91" s="190"/>
      <c r="Z91" s="190"/>
      <c r="AA91" s="190"/>
      <c r="AB91" s="268">
        <f t="shared" si="20"/>
        <v>0</v>
      </c>
      <c r="AC91" s="190"/>
      <c r="AD91" s="190"/>
      <c r="AE91" s="271"/>
      <c r="AF91" s="266">
        <f t="shared" si="11"/>
        <v>0</v>
      </c>
    </row>
    <row r="92" spans="1:34" s="155" customFormat="1" ht="12" customHeight="1" x14ac:dyDescent="0.3">
      <c r="A92" s="325"/>
      <c r="B92" s="326"/>
      <c r="C92" s="327" t="s">
        <v>26</v>
      </c>
      <c r="D92" s="328"/>
      <c r="E92" s="329">
        <v>10000</v>
      </c>
      <c r="F92" s="330">
        <v>20000</v>
      </c>
      <c r="G92" s="330">
        <v>6000</v>
      </c>
      <c r="H92" s="330"/>
      <c r="I92" s="331">
        <v>10000</v>
      </c>
      <c r="J92" s="330">
        <v>37500</v>
      </c>
      <c r="K92" s="330"/>
      <c r="L92" s="330"/>
      <c r="M92" s="330">
        <v>19000</v>
      </c>
      <c r="N92" s="330">
        <v>5000</v>
      </c>
      <c r="O92" s="330"/>
      <c r="P92" s="330"/>
      <c r="Q92" s="330"/>
      <c r="R92" s="330"/>
      <c r="S92" s="330"/>
      <c r="T92" s="330"/>
      <c r="U92" s="330"/>
      <c r="V92" s="330"/>
      <c r="W92" s="330"/>
      <c r="X92" s="332">
        <f t="shared" si="23"/>
        <v>107500</v>
      </c>
      <c r="Y92" s="330"/>
      <c r="Z92" s="330"/>
      <c r="AA92" s="330"/>
      <c r="AB92" s="332">
        <f t="shared" si="20"/>
        <v>0</v>
      </c>
      <c r="AC92" s="330"/>
      <c r="AD92" s="330">
        <v>0</v>
      </c>
      <c r="AE92" s="333">
        <f>SUM(AC92:AD92)</f>
        <v>0</v>
      </c>
      <c r="AF92" s="266">
        <f t="shared" si="11"/>
        <v>107500</v>
      </c>
      <c r="AG92" s="334"/>
      <c r="AH92" s="334"/>
    </row>
    <row r="93" spans="1:34" ht="12" customHeight="1" x14ac:dyDescent="0.3">
      <c r="A93" s="9"/>
      <c r="B93" s="148"/>
      <c r="C93" s="208" t="s">
        <v>27</v>
      </c>
      <c r="D93" s="194"/>
      <c r="E93" s="205">
        <v>1100000</v>
      </c>
      <c r="F93" s="190">
        <v>200000</v>
      </c>
      <c r="G93" s="190"/>
      <c r="H93" s="190">
        <v>10000</v>
      </c>
      <c r="I93" s="197"/>
      <c r="J93" s="196"/>
      <c r="K93" s="190"/>
      <c r="L93" s="190">
        <v>200000</v>
      </c>
      <c r="M93" s="190">
        <v>10000</v>
      </c>
      <c r="N93" s="190"/>
      <c r="O93" s="194"/>
      <c r="P93" s="190">
        <v>72000</v>
      </c>
      <c r="Q93" s="190"/>
      <c r="R93" s="190"/>
      <c r="S93" s="190"/>
      <c r="T93" s="190"/>
      <c r="U93" s="190"/>
      <c r="V93" s="190"/>
      <c r="W93" s="190"/>
      <c r="X93" s="268">
        <f>SUM(E93:W93)</f>
        <v>1592000</v>
      </c>
      <c r="Y93" s="190"/>
      <c r="Z93" s="190"/>
      <c r="AA93" s="190"/>
      <c r="AB93" s="268">
        <f>SUM(Y93:AA93)</f>
        <v>0</v>
      </c>
      <c r="AC93" s="190">
        <v>250000</v>
      </c>
      <c r="AD93" s="190"/>
      <c r="AE93" s="271">
        <f>SUM(AC93:AD93)</f>
        <v>250000</v>
      </c>
      <c r="AF93" s="266">
        <f t="shared" si="11"/>
        <v>1842000</v>
      </c>
    </row>
    <row r="94" spans="1:34" ht="12" customHeight="1" x14ac:dyDescent="0.3">
      <c r="A94" s="9"/>
      <c r="B94" s="148"/>
      <c r="C94" s="208"/>
      <c r="D94" s="208" t="s">
        <v>99</v>
      </c>
      <c r="E94" s="205"/>
      <c r="F94" s="190"/>
      <c r="G94" s="190"/>
      <c r="H94" s="190"/>
      <c r="I94" s="197"/>
      <c r="J94" s="196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268">
        <f>SUM(E94:W94)</f>
        <v>0</v>
      </c>
      <c r="Y94" s="190">
        <v>400000</v>
      </c>
      <c r="Z94" s="190"/>
      <c r="AA94" s="190"/>
      <c r="AB94" s="268">
        <f>SUM(Y94:AA94)</f>
        <v>400000</v>
      </c>
      <c r="AC94" s="190"/>
      <c r="AD94" s="190"/>
      <c r="AE94" s="271">
        <f t="shared" ref="AE94:AE95" si="24">SUM(AC94:AD94)</f>
        <v>0</v>
      </c>
      <c r="AF94" s="266">
        <f t="shared" si="11"/>
        <v>400000</v>
      </c>
    </row>
    <row r="95" spans="1:34" ht="12" customHeight="1" x14ac:dyDescent="0.3">
      <c r="A95" s="9"/>
      <c r="B95" s="148"/>
      <c r="C95" s="208"/>
      <c r="D95" s="210" t="s">
        <v>100</v>
      </c>
      <c r="E95" s="205"/>
      <c r="F95" s="190"/>
      <c r="G95" s="190"/>
      <c r="H95" s="190"/>
      <c r="I95" s="197"/>
      <c r="J95" s="196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268">
        <f>SUM(E95:W95)</f>
        <v>0</v>
      </c>
      <c r="Y95" s="190">
        <v>500000</v>
      </c>
      <c r="Z95" s="190"/>
      <c r="AA95" s="190"/>
      <c r="AB95" s="268">
        <f>SUM(Y95:AA95)</f>
        <v>500000</v>
      </c>
      <c r="AC95" s="190"/>
      <c r="AD95" s="190"/>
      <c r="AE95" s="271">
        <f t="shared" si="24"/>
        <v>0</v>
      </c>
      <c r="AF95" s="266">
        <f t="shared" si="11"/>
        <v>500000</v>
      </c>
    </row>
    <row r="96" spans="1:34" ht="12" customHeight="1" x14ac:dyDescent="0.3">
      <c r="A96" s="9"/>
      <c r="B96" s="148"/>
      <c r="C96" s="208"/>
      <c r="D96" s="208" t="s">
        <v>133</v>
      </c>
      <c r="E96" s="211"/>
      <c r="F96" s="190"/>
      <c r="G96" s="190"/>
      <c r="H96" s="190"/>
      <c r="I96" s="197"/>
      <c r="J96" s="196"/>
      <c r="K96" s="190"/>
      <c r="L96" s="194"/>
      <c r="M96" s="190"/>
      <c r="N96" s="190"/>
      <c r="O96" s="190">
        <v>150000</v>
      </c>
      <c r="P96" s="190"/>
      <c r="Q96" s="190"/>
      <c r="R96" s="190"/>
      <c r="S96" s="190"/>
      <c r="T96" s="190"/>
      <c r="U96" s="190"/>
      <c r="V96" s="190"/>
      <c r="W96" s="190"/>
      <c r="X96" s="268">
        <f t="shared" ref="X96:X156" si="25">SUM(E96:W96)</f>
        <v>150000</v>
      </c>
      <c r="Y96" s="190"/>
      <c r="Z96" s="190"/>
      <c r="AA96" s="190"/>
      <c r="AB96" s="268">
        <f t="shared" ref="AB96" si="26">SUM(Y96:AA96)</f>
        <v>0</v>
      </c>
      <c r="AC96" s="190"/>
      <c r="AD96" s="190"/>
      <c r="AE96" s="271">
        <f>SUM(AC96:AD96)</f>
        <v>0</v>
      </c>
      <c r="AF96" s="266">
        <f t="shared" si="11"/>
        <v>150000</v>
      </c>
    </row>
    <row r="97" spans="1:32" ht="12" customHeight="1" x14ac:dyDescent="0.3">
      <c r="A97" s="9"/>
      <c r="B97" s="147" t="s">
        <v>47</v>
      </c>
      <c r="C97" s="195"/>
      <c r="D97" s="194"/>
      <c r="E97" s="212"/>
      <c r="F97" s="190"/>
      <c r="G97" s="190"/>
      <c r="H97" s="190"/>
      <c r="I97" s="197"/>
      <c r="J97" s="196"/>
      <c r="K97" s="190"/>
      <c r="L97" s="194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268">
        <f t="shared" si="25"/>
        <v>0</v>
      </c>
      <c r="Y97" s="190"/>
      <c r="Z97" s="190"/>
      <c r="AA97" s="190"/>
      <c r="AB97" s="268">
        <f>SUM(Y97:AA97)</f>
        <v>0</v>
      </c>
      <c r="AC97" s="190"/>
      <c r="AD97" s="190"/>
      <c r="AE97" s="271"/>
      <c r="AF97" s="266">
        <f t="shared" si="11"/>
        <v>0</v>
      </c>
    </row>
    <row r="98" spans="1:32" ht="12" customHeight="1" x14ac:dyDescent="0.3">
      <c r="A98" s="9"/>
      <c r="B98" s="147"/>
      <c r="C98" s="195" t="s">
        <v>102</v>
      </c>
      <c r="D98" s="194"/>
      <c r="E98" s="213"/>
      <c r="F98" s="190"/>
      <c r="G98" s="190"/>
      <c r="H98" s="190"/>
      <c r="I98" s="197"/>
      <c r="J98" s="196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268">
        <f t="shared" si="25"/>
        <v>0</v>
      </c>
      <c r="Y98" s="190"/>
      <c r="Z98" s="190"/>
      <c r="AA98" s="190">
        <v>50000</v>
      </c>
      <c r="AB98" s="268">
        <f>SUM(Y98:AA98)</f>
        <v>50000</v>
      </c>
      <c r="AC98" s="190"/>
      <c r="AD98" s="190">
        <v>0</v>
      </c>
      <c r="AE98" s="271">
        <f>SUM(AC98:AD98)</f>
        <v>0</v>
      </c>
      <c r="AF98" s="266">
        <f t="shared" si="11"/>
        <v>50000</v>
      </c>
    </row>
    <row r="99" spans="1:32" ht="12" customHeight="1" x14ac:dyDescent="0.3">
      <c r="A99" s="9"/>
      <c r="B99" s="147" t="s">
        <v>28</v>
      </c>
      <c r="C99" s="195"/>
      <c r="D99" s="195"/>
      <c r="E99" s="205"/>
      <c r="F99" s="190"/>
      <c r="G99" s="190"/>
      <c r="H99" s="190"/>
      <c r="I99" s="197"/>
      <c r="J99" s="196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268">
        <f t="shared" si="25"/>
        <v>0</v>
      </c>
      <c r="Y99" s="190"/>
      <c r="Z99" s="190"/>
      <c r="AA99" s="190"/>
      <c r="AB99" s="268">
        <f>SUM(Y99:AA99)</f>
        <v>0</v>
      </c>
      <c r="AC99" s="190"/>
      <c r="AD99" s="190">
        <v>5000</v>
      </c>
      <c r="AE99" s="271">
        <f>SUM(AC99:AD99)</f>
        <v>5000</v>
      </c>
      <c r="AF99" s="266">
        <f t="shared" si="11"/>
        <v>5000</v>
      </c>
    </row>
    <row r="100" spans="1:32" ht="12" customHeight="1" x14ac:dyDescent="0.3">
      <c r="A100" s="9"/>
      <c r="B100" s="148"/>
      <c r="C100" s="214" t="s">
        <v>29</v>
      </c>
      <c r="D100" s="194"/>
      <c r="E100" s="205">
        <v>230000</v>
      </c>
      <c r="F100" s="190"/>
      <c r="G100" s="190"/>
      <c r="H100" s="190"/>
      <c r="I100" s="197"/>
      <c r="J100" s="196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268">
        <f t="shared" si="25"/>
        <v>230000</v>
      </c>
      <c r="Y100" s="190"/>
      <c r="Z100" s="190"/>
      <c r="AA100" s="190"/>
      <c r="AB100" s="268">
        <f t="shared" ref="AB100:AB102" si="27">SUM(Y100:AA100)</f>
        <v>0</v>
      </c>
      <c r="AC100" s="190"/>
      <c r="AD100" s="190"/>
      <c r="AE100" s="271">
        <f t="shared" ref="AE100:AE102" si="28">SUM(AC100:AD100)</f>
        <v>0</v>
      </c>
      <c r="AF100" s="266">
        <f t="shared" si="11"/>
        <v>230000</v>
      </c>
    </row>
    <row r="101" spans="1:32" ht="12" customHeight="1" x14ac:dyDescent="0.3">
      <c r="A101" s="9"/>
      <c r="B101" s="147"/>
      <c r="C101" s="195" t="s">
        <v>46</v>
      </c>
      <c r="D101" s="194"/>
      <c r="E101" s="213"/>
      <c r="F101" s="190"/>
      <c r="G101" s="190"/>
      <c r="H101" s="190"/>
      <c r="I101" s="197"/>
      <c r="J101" s="196"/>
      <c r="K101" s="190"/>
      <c r="L101" s="190">
        <v>150000</v>
      </c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268">
        <f t="shared" si="25"/>
        <v>150000</v>
      </c>
      <c r="Y101" s="190"/>
      <c r="Z101" s="190"/>
      <c r="AA101" s="190"/>
      <c r="AB101" s="268">
        <f t="shared" si="27"/>
        <v>0</v>
      </c>
      <c r="AC101" s="190"/>
      <c r="AD101" s="190"/>
      <c r="AE101" s="271">
        <f t="shared" si="28"/>
        <v>0</v>
      </c>
      <c r="AF101" s="266">
        <f t="shared" ref="AF101:AF163" si="29">SUM(X101,AB101,AE101)</f>
        <v>150000</v>
      </c>
    </row>
    <row r="102" spans="1:32" ht="12" customHeight="1" x14ac:dyDescent="0.3">
      <c r="A102" s="9"/>
      <c r="B102" s="148"/>
      <c r="C102" s="195" t="s">
        <v>30</v>
      </c>
      <c r="D102" s="194"/>
      <c r="E102" s="205">
        <v>50000</v>
      </c>
      <c r="F102" s="190"/>
      <c r="G102" s="190"/>
      <c r="H102" s="190"/>
      <c r="I102" s="197"/>
      <c r="J102" s="196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268">
        <f t="shared" si="25"/>
        <v>50000</v>
      </c>
      <c r="Y102" s="190"/>
      <c r="Z102" s="190"/>
      <c r="AA102" s="190"/>
      <c r="AB102" s="268">
        <f t="shared" si="27"/>
        <v>0</v>
      </c>
      <c r="AC102" s="190"/>
      <c r="AD102" s="190"/>
      <c r="AE102" s="271">
        <f t="shared" si="28"/>
        <v>0</v>
      </c>
      <c r="AF102" s="266">
        <f t="shared" si="29"/>
        <v>50000</v>
      </c>
    </row>
    <row r="103" spans="1:32" ht="12" customHeight="1" x14ac:dyDescent="0.3">
      <c r="A103" s="9"/>
      <c r="B103" s="147" t="s">
        <v>31</v>
      </c>
      <c r="C103" s="195"/>
      <c r="D103" s="184"/>
      <c r="E103" s="205"/>
      <c r="F103" s="190"/>
      <c r="G103" s="190"/>
      <c r="H103" s="190"/>
      <c r="I103" s="197"/>
      <c r="J103" s="196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268">
        <f t="shared" si="25"/>
        <v>0</v>
      </c>
      <c r="Y103" s="190"/>
      <c r="Z103" s="190"/>
      <c r="AA103" s="190"/>
      <c r="AB103" s="268"/>
      <c r="AC103" s="190"/>
      <c r="AD103" s="190"/>
      <c r="AE103" s="271"/>
      <c r="AF103" s="266">
        <f t="shared" si="29"/>
        <v>0</v>
      </c>
    </row>
    <row r="104" spans="1:32" ht="12" customHeight="1" x14ac:dyDescent="0.3">
      <c r="A104" s="9"/>
      <c r="B104" s="148"/>
      <c r="C104" s="195" t="s">
        <v>32</v>
      </c>
      <c r="D104" s="194"/>
      <c r="E104" s="205">
        <v>30000</v>
      </c>
      <c r="F104" s="190"/>
      <c r="G104" s="215">
        <v>10000</v>
      </c>
      <c r="H104" s="190"/>
      <c r="I104" s="197"/>
      <c r="J104" s="196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268">
        <f t="shared" si="25"/>
        <v>40000</v>
      </c>
      <c r="Y104" s="190"/>
      <c r="Z104" s="190"/>
      <c r="AA104" s="190"/>
      <c r="AB104" s="268">
        <f t="shared" ref="AB104:AB111" si="30">SUM(Y104:AA104)</f>
        <v>0</v>
      </c>
      <c r="AC104" s="190"/>
      <c r="AD104" s="190"/>
      <c r="AE104" s="271">
        <f t="shared" ref="AE104:AE111" si="31">SUM(AC104:AD104)</f>
        <v>0</v>
      </c>
      <c r="AF104" s="266">
        <f t="shared" si="29"/>
        <v>40000</v>
      </c>
    </row>
    <row r="105" spans="1:32" ht="12" customHeight="1" x14ac:dyDescent="0.3">
      <c r="A105" s="9"/>
      <c r="B105" s="148"/>
      <c r="C105" s="208" t="s">
        <v>44</v>
      </c>
      <c r="D105" s="194"/>
      <c r="E105" s="205"/>
      <c r="F105" s="190"/>
      <c r="G105" s="190">
        <v>10000</v>
      </c>
      <c r="H105" s="190"/>
      <c r="I105" s="197"/>
      <c r="J105" s="196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268">
        <f t="shared" si="25"/>
        <v>10000</v>
      </c>
      <c r="Y105" s="190"/>
      <c r="Z105" s="190"/>
      <c r="AA105" s="190"/>
      <c r="AB105" s="268">
        <f t="shared" si="30"/>
        <v>0</v>
      </c>
      <c r="AC105" s="190"/>
      <c r="AD105" s="190"/>
      <c r="AE105" s="271">
        <f t="shared" si="31"/>
        <v>0</v>
      </c>
      <c r="AF105" s="266">
        <f t="shared" si="29"/>
        <v>10000</v>
      </c>
    </row>
    <row r="106" spans="1:32" ht="12" customHeight="1" x14ac:dyDescent="0.3">
      <c r="A106" s="9"/>
      <c r="B106" s="148"/>
      <c r="C106" s="195" t="s">
        <v>33</v>
      </c>
      <c r="D106" s="194"/>
      <c r="E106" s="205">
        <v>350000</v>
      </c>
      <c r="F106" s="190"/>
      <c r="G106" s="190"/>
      <c r="H106" s="190"/>
      <c r="I106" s="197"/>
      <c r="J106" s="196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268">
        <f t="shared" si="25"/>
        <v>350000</v>
      </c>
      <c r="Y106" s="190"/>
      <c r="Z106" s="190"/>
      <c r="AA106" s="190"/>
      <c r="AB106" s="268">
        <f t="shared" si="30"/>
        <v>0</v>
      </c>
      <c r="AC106" s="190"/>
      <c r="AD106" s="190"/>
      <c r="AE106" s="271">
        <f t="shared" si="31"/>
        <v>0</v>
      </c>
      <c r="AF106" s="266">
        <f t="shared" si="29"/>
        <v>350000</v>
      </c>
    </row>
    <row r="107" spans="1:32" ht="12" customHeight="1" x14ac:dyDescent="0.3">
      <c r="A107" s="9"/>
      <c r="B107" s="148"/>
      <c r="C107" s="195" t="s">
        <v>34</v>
      </c>
      <c r="D107" s="194"/>
      <c r="E107" s="205">
        <v>6000</v>
      </c>
      <c r="F107" s="190"/>
      <c r="G107" s="190"/>
      <c r="H107" s="190"/>
      <c r="I107" s="197"/>
      <c r="J107" s="196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268">
        <f t="shared" si="25"/>
        <v>6000</v>
      </c>
      <c r="Y107" s="190"/>
      <c r="Z107" s="190"/>
      <c r="AA107" s="190"/>
      <c r="AB107" s="268">
        <f t="shared" si="30"/>
        <v>0</v>
      </c>
      <c r="AC107" s="190"/>
      <c r="AD107" s="190"/>
      <c r="AE107" s="271">
        <f t="shared" si="31"/>
        <v>0</v>
      </c>
      <c r="AF107" s="266">
        <f t="shared" si="29"/>
        <v>6000</v>
      </c>
    </row>
    <row r="108" spans="1:32" ht="12" customHeight="1" x14ac:dyDescent="0.3">
      <c r="A108" s="9"/>
      <c r="B108" s="148"/>
      <c r="C108" s="209" t="s">
        <v>35</v>
      </c>
      <c r="D108" s="194"/>
      <c r="E108" s="205">
        <v>25000</v>
      </c>
      <c r="F108" s="190"/>
      <c r="G108" s="190"/>
      <c r="H108" s="190"/>
      <c r="I108" s="197"/>
      <c r="J108" s="196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268">
        <f t="shared" si="25"/>
        <v>25000</v>
      </c>
      <c r="Y108" s="190"/>
      <c r="Z108" s="190"/>
      <c r="AA108" s="190"/>
      <c r="AB108" s="268">
        <f t="shared" si="30"/>
        <v>0</v>
      </c>
      <c r="AC108" s="190"/>
      <c r="AD108" s="190"/>
      <c r="AE108" s="271">
        <f t="shared" si="31"/>
        <v>0</v>
      </c>
      <c r="AF108" s="266">
        <f t="shared" si="29"/>
        <v>25000</v>
      </c>
    </row>
    <row r="109" spans="1:32" ht="12" customHeight="1" x14ac:dyDescent="0.3">
      <c r="A109" s="9"/>
      <c r="B109" s="148"/>
      <c r="C109" s="195" t="s">
        <v>36</v>
      </c>
      <c r="D109" s="194"/>
      <c r="E109" s="205">
        <v>8000</v>
      </c>
      <c r="F109" s="190"/>
      <c r="G109" s="190"/>
      <c r="H109" s="190"/>
      <c r="I109" s="197"/>
      <c r="J109" s="196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268">
        <f t="shared" si="25"/>
        <v>8000</v>
      </c>
      <c r="Y109" s="190"/>
      <c r="Z109" s="190"/>
      <c r="AA109" s="190"/>
      <c r="AB109" s="268">
        <f t="shared" si="30"/>
        <v>0</v>
      </c>
      <c r="AC109" s="190"/>
      <c r="AD109" s="190"/>
      <c r="AE109" s="271">
        <f t="shared" si="31"/>
        <v>0</v>
      </c>
      <c r="AF109" s="266">
        <f t="shared" si="29"/>
        <v>8000</v>
      </c>
    </row>
    <row r="110" spans="1:32" ht="12" customHeight="1" x14ac:dyDescent="0.3">
      <c r="A110" s="9"/>
      <c r="B110" s="148"/>
      <c r="C110" s="195" t="s">
        <v>37</v>
      </c>
      <c r="D110" s="194"/>
      <c r="E110" s="205">
        <v>250000</v>
      </c>
      <c r="F110" s="190"/>
      <c r="G110" s="190"/>
      <c r="H110" s="190"/>
      <c r="I110" s="197"/>
      <c r="J110" s="196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268">
        <f t="shared" si="25"/>
        <v>250000</v>
      </c>
      <c r="Y110" s="190"/>
      <c r="Z110" s="190"/>
      <c r="AA110" s="190"/>
      <c r="AB110" s="268">
        <f t="shared" si="30"/>
        <v>0</v>
      </c>
      <c r="AC110" s="190"/>
      <c r="AD110" s="190"/>
      <c r="AE110" s="271">
        <f t="shared" si="31"/>
        <v>0</v>
      </c>
      <c r="AF110" s="266">
        <f t="shared" si="29"/>
        <v>250000</v>
      </c>
    </row>
    <row r="111" spans="1:32" ht="12" customHeight="1" x14ac:dyDescent="0.3">
      <c r="A111" s="9"/>
      <c r="B111" s="148"/>
      <c r="C111" s="208"/>
      <c r="D111" s="195" t="s">
        <v>130</v>
      </c>
      <c r="E111" s="205">
        <v>100000</v>
      </c>
      <c r="F111" s="190"/>
      <c r="G111" s="190"/>
      <c r="H111" s="190"/>
      <c r="I111" s="197"/>
      <c r="J111" s="196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268">
        <f t="shared" si="25"/>
        <v>100000</v>
      </c>
      <c r="Y111" s="190"/>
      <c r="Z111" s="190"/>
      <c r="AA111" s="190"/>
      <c r="AB111" s="268">
        <f t="shared" si="30"/>
        <v>0</v>
      </c>
      <c r="AC111" s="190"/>
      <c r="AD111" s="190"/>
      <c r="AE111" s="271">
        <f t="shared" si="31"/>
        <v>0</v>
      </c>
      <c r="AF111" s="266">
        <f t="shared" si="29"/>
        <v>100000</v>
      </c>
    </row>
    <row r="112" spans="1:32" ht="12" customHeight="1" x14ac:dyDescent="0.3">
      <c r="A112" s="9"/>
      <c r="B112" s="148"/>
      <c r="C112" s="195" t="s">
        <v>31</v>
      </c>
      <c r="D112" s="194"/>
      <c r="E112" s="205"/>
      <c r="F112" s="190"/>
      <c r="G112" s="190"/>
      <c r="H112" s="190"/>
      <c r="I112" s="197"/>
      <c r="J112" s="196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268">
        <f t="shared" si="25"/>
        <v>0</v>
      </c>
      <c r="Y112" s="190"/>
      <c r="Z112" s="190"/>
      <c r="AA112" s="190"/>
      <c r="AB112" s="268">
        <f>SUM(Y112:AA112)</f>
        <v>0</v>
      </c>
      <c r="AC112" s="190"/>
      <c r="AD112" s="190"/>
      <c r="AE112" s="271"/>
      <c r="AF112" s="266">
        <f t="shared" si="29"/>
        <v>0</v>
      </c>
    </row>
    <row r="113" spans="1:34" s="155" customFormat="1" ht="12" customHeight="1" x14ac:dyDescent="0.3">
      <c r="A113" s="325"/>
      <c r="B113" s="326"/>
      <c r="C113" s="335"/>
      <c r="D113" s="336" t="s">
        <v>53</v>
      </c>
      <c r="E113" s="337">
        <v>1000000</v>
      </c>
      <c r="F113" s="330"/>
      <c r="G113" s="330"/>
      <c r="H113" s="328"/>
      <c r="I113" s="338"/>
      <c r="J113" s="330">
        <v>39161.050000000003</v>
      </c>
      <c r="K113" s="330"/>
      <c r="L113" s="330">
        <v>150000</v>
      </c>
      <c r="M113" s="330"/>
      <c r="N113" s="330">
        <v>135000</v>
      </c>
      <c r="O113" s="330">
        <v>135000</v>
      </c>
      <c r="P113" s="330">
        <v>86000</v>
      </c>
      <c r="Q113" s="330">
        <v>12000</v>
      </c>
      <c r="R113" s="330">
        <v>12000</v>
      </c>
      <c r="S113" s="330">
        <v>12000</v>
      </c>
      <c r="T113" s="330">
        <v>12000</v>
      </c>
      <c r="U113" s="330">
        <v>36000</v>
      </c>
      <c r="V113" s="330">
        <v>12000</v>
      </c>
      <c r="W113" s="330">
        <v>36000</v>
      </c>
      <c r="X113" s="332">
        <f t="shared" si="25"/>
        <v>1677161.05</v>
      </c>
      <c r="Y113" s="330"/>
      <c r="Z113" s="330"/>
      <c r="AA113" s="330"/>
      <c r="AB113" s="332">
        <f t="shared" ref="AB113:AB181" si="32">SUM(Y113:AA113)</f>
        <v>0</v>
      </c>
      <c r="AC113" s="330"/>
      <c r="AD113" s="330"/>
      <c r="AE113" s="333">
        <f>SUM(AC113:AD113)</f>
        <v>0</v>
      </c>
      <c r="AF113" s="266">
        <f t="shared" si="29"/>
        <v>1677161.05</v>
      </c>
      <c r="AG113" s="334"/>
      <c r="AH113" s="334"/>
    </row>
    <row r="114" spans="1:34" ht="12" customHeight="1" x14ac:dyDescent="0.3">
      <c r="A114" s="9"/>
      <c r="B114" s="148"/>
      <c r="C114" s="208"/>
      <c r="D114" s="208" t="s">
        <v>54</v>
      </c>
      <c r="E114" s="205">
        <v>300000</v>
      </c>
      <c r="F114" s="190"/>
      <c r="G114" s="190"/>
      <c r="H114" s="190"/>
      <c r="I114" s="197"/>
      <c r="J114" s="196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268">
        <f t="shared" si="25"/>
        <v>300000</v>
      </c>
      <c r="Y114" s="190"/>
      <c r="Z114" s="190"/>
      <c r="AA114" s="190"/>
      <c r="AB114" s="268">
        <f t="shared" si="32"/>
        <v>0</v>
      </c>
      <c r="AC114" s="190"/>
      <c r="AD114" s="190"/>
      <c r="AE114" s="271">
        <f t="shared" ref="AE114:AE125" si="33">SUM(AC114:AD114)</f>
        <v>0</v>
      </c>
      <c r="AF114" s="266">
        <f t="shared" si="29"/>
        <v>300000</v>
      </c>
    </row>
    <row r="115" spans="1:34" ht="12" customHeight="1" x14ac:dyDescent="0.3">
      <c r="A115" s="9"/>
      <c r="B115" s="148"/>
      <c r="C115" s="208"/>
      <c r="D115" s="195" t="s">
        <v>55</v>
      </c>
      <c r="E115" s="205">
        <v>140000</v>
      </c>
      <c r="F115" s="190"/>
      <c r="G115" s="190"/>
      <c r="H115" s="190"/>
      <c r="I115" s="197"/>
      <c r="J115" s="196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268">
        <f t="shared" si="25"/>
        <v>140000</v>
      </c>
      <c r="Y115" s="190"/>
      <c r="Z115" s="190"/>
      <c r="AA115" s="190"/>
      <c r="AB115" s="268">
        <f t="shared" si="32"/>
        <v>0</v>
      </c>
      <c r="AC115" s="190"/>
      <c r="AD115" s="190"/>
      <c r="AE115" s="271">
        <f t="shared" si="33"/>
        <v>0</v>
      </c>
      <c r="AF115" s="266">
        <f t="shared" si="29"/>
        <v>140000</v>
      </c>
    </row>
    <row r="116" spans="1:34" ht="12" customHeight="1" x14ac:dyDescent="0.3">
      <c r="A116" s="9">
        <v>500</v>
      </c>
      <c r="B116" s="148"/>
      <c r="C116" s="208"/>
      <c r="D116" s="195" t="s">
        <v>56</v>
      </c>
      <c r="E116" s="205">
        <v>500000</v>
      </c>
      <c r="F116" s="190"/>
      <c r="G116" s="190"/>
      <c r="H116" s="190"/>
      <c r="I116" s="197"/>
      <c r="J116" s="196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268">
        <f t="shared" si="25"/>
        <v>500000</v>
      </c>
      <c r="Y116" s="190"/>
      <c r="Z116" s="190"/>
      <c r="AA116" s="190"/>
      <c r="AB116" s="268">
        <f t="shared" si="32"/>
        <v>0</v>
      </c>
      <c r="AC116" s="190"/>
      <c r="AD116" s="190"/>
      <c r="AE116" s="271">
        <f t="shared" si="33"/>
        <v>0</v>
      </c>
      <c r="AF116" s="266">
        <f t="shared" si="29"/>
        <v>500000</v>
      </c>
    </row>
    <row r="117" spans="1:34" ht="12" customHeight="1" x14ac:dyDescent="0.3">
      <c r="A117" s="9"/>
      <c r="B117" s="148"/>
      <c r="C117" s="208"/>
      <c r="D117" s="195" t="s">
        <v>57</v>
      </c>
      <c r="E117" s="205">
        <v>150000</v>
      </c>
      <c r="F117" s="190"/>
      <c r="G117" s="190"/>
      <c r="H117" s="190"/>
      <c r="I117" s="197"/>
      <c r="J117" s="196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268">
        <f t="shared" si="25"/>
        <v>150000</v>
      </c>
      <c r="Y117" s="190"/>
      <c r="Z117" s="190"/>
      <c r="AA117" s="190"/>
      <c r="AB117" s="268">
        <f t="shared" si="32"/>
        <v>0</v>
      </c>
      <c r="AC117" s="190"/>
      <c r="AD117" s="190"/>
      <c r="AE117" s="271">
        <f t="shared" si="33"/>
        <v>0</v>
      </c>
      <c r="AF117" s="266">
        <f t="shared" si="29"/>
        <v>150000</v>
      </c>
    </row>
    <row r="118" spans="1:34" ht="12" customHeight="1" x14ac:dyDescent="0.3">
      <c r="A118" s="9"/>
      <c r="B118" s="148"/>
      <c r="C118" s="208"/>
      <c r="D118" s="195" t="s">
        <v>58</v>
      </c>
      <c r="E118" s="205">
        <v>450000</v>
      </c>
      <c r="F118" s="190"/>
      <c r="G118" s="190"/>
      <c r="H118" s="190"/>
      <c r="I118" s="197"/>
      <c r="J118" s="196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268">
        <f t="shared" si="25"/>
        <v>450000</v>
      </c>
      <c r="Y118" s="190"/>
      <c r="Z118" s="190"/>
      <c r="AA118" s="190"/>
      <c r="AB118" s="268">
        <f t="shared" si="32"/>
        <v>0</v>
      </c>
      <c r="AC118" s="190"/>
      <c r="AD118" s="190"/>
      <c r="AE118" s="271">
        <f t="shared" si="33"/>
        <v>0</v>
      </c>
      <c r="AF118" s="266">
        <f t="shared" si="29"/>
        <v>450000</v>
      </c>
    </row>
    <row r="119" spans="1:34" ht="12" customHeight="1" x14ac:dyDescent="0.3">
      <c r="A119" s="9"/>
      <c r="B119" s="148"/>
      <c r="C119" s="208"/>
      <c r="D119" s="195" t="s">
        <v>129</v>
      </c>
      <c r="E119" s="205">
        <v>150000</v>
      </c>
      <c r="F119" s="190"/>
      <c r="G119" s="190"/>
      <c r="H119" s="190"/>
      <c r="I119" s="197"/>
      <c r="J119" s="196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268">
        <f t="shared" si="25"/>
        <v>150000</v>
      </c>
      <c r="Y119" s="190"/>
      <c r="Z119" s="190"/>
      <c r="AA119" s="190"/>
      <c r="AB119" s="268">
        <f t="shared" si="32"/>
        <v>0</v>
      </c>
      <c r="AC119" s="190"/>
      <c r="AD119" s="190"/>
      <c r="AE119" s="271">
        <f t="shared" si="33"/>
        <v>0</v>
      </c>
      <c r="AF119" s="266">
        <f t="shared" si="29"/>
        <v>150000</v>
      </c>
    </row>
    <row r="120" spans="1:34" ht="12" customHeight="1" x14ac:dyDescent="0.3">
      <c r="A120" s="9"/>
      <c r="B120" s="148"/>
      <c r="C120" s="208"/>
      <c r="D120" s="208" t="s">
        <v>420</v>
      </c>
      <c r="E120" s="205">
        <v>2500000</v>
      </c>
      <c r="F120" s="190"/>
      <c r="G120" s="190"/>
      <c r="H120" s="190"/>
      <c r="I120" s="197"/>
      <c r="J120" s="196"/>
      <c r="K120" s="190"/>
      <c r="L120" s="190"/>
      <c r="M120" s="190"/>
      <c r="N120" s="190">
        <v>60000</v>
      </c>
      <c r="O120" s="190"/>
      <c r="P120" s="190"/>
      <c r="Q120" s="190"/>
      <c r="R120" s="190"/>
      <c r="S120" s="190"/>
      <c r="T120" s="190"/>
      <c r="U120" s="190"/>
      <c r="V120" s="190"/>
      <c r="W120" s="190"/>
      <c r="X120" s="268">
        <f t="shared" si="25"/>
        <v>2560000</v>
      </c>
      <c r="Y120" s="190"/>
      <c r="Z120" s="190"/>
      <c r="AA120" s="190"/>
      <c r="AB120" s="268">
        <f t="shared" si="32"/>
        <v>0</v>
      </c>
      <c r="AC120" s="190"/>
      <c r="AD120" s="190"/>
      <c r="AE120" s="271">
        <f t="shared" si="33"/>
        <v>0</v>
      </c>
      <c r="AF120" s="266">
        <f t="shared" si="29"/>
        <v>2560000</v>
      </c>
    </row>
    <row r="121" spans="1:34" ht="12" customHeight="1" x14ac:dyDescent="0.3">
      <c r="A121" s="9"/>
      <c r="B121" s="148"/>
      <c r="C121" s="208"/>
      <c r="D121" s="208" t="s">
        <v>407</v>
      </c>
      <c r="E121" s="205">
        <v>120000</v>
      </c>
      <c r="F121" s="190"/>
      <c r="G121" s="190"/>
      <c r="H121" s="190"/>
      <c r="I121" s="197"/>
      <c r="J121" s="196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268">
        <f t="shared" si="25"/>
        <v>120000</v>
      </c>
      <c r="Y121" s="190"/>
      <c r="Z121" s="190"/>
      <c r="AA121" s="190"/>
      <c r="AB121" s="268">
        <f t="shared" si="32"/>
        <v>0</v>
      </c>
      <c r="AC121" s="190"/>
      <c r="AD121" s="190"/>
      <c r="AE121" s="271">
        <f t="shared" si="33"/>
        <v>0</v>
      </c>
      <c r="AF121" s="266">
        <f t="shared" si="29"/>
        <v>120000</v>
      </c>
    </row>
    <row r="122" spans="1:34" ht="12" customHeight="1" x14ac:dyDescent="0.3">
      <c r="A122" s="9"/>
      <c r="B122" s="148"/>
      <c r="C122" s="208"/>
      <c r="D122" s="208" t="s">
        <v>408</v>
      </c>
      <c r="E122" s="205">
        <v>120000</v>
      </c>
      <c r="F122" s="190"/>
      <c r="G122" s="190"/>
      <c r="H122" s="190"/>
      <c r="I122" s="197"/>
      <c r="J122" s="196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268">
        <f t="shared" si="25"/>
        <v>120000</v>
      </c>
      <c r="Y122" s="190"/>
      <c r="Z122" s="190"/>
      <c r="AA122" s="190"/>
      <c r="AB122" s="268">
        <f t="shared" si="32"/>
        <v>0</v>
      </c>
      <c r="AC122" s="190"/>
      <c r="AD122" s="190"/>
      <c r="AE122" s="271">
        <f t="shared" si="33"/>
        <v>0</v>
      </c>
      <c r="AF122" s="266">
        <f t="shared" si="29"/>
        <v>120000</v>
      </c>
    </row>
    <row r="123" spans="1:34" ht="12" customHeight="1" x14ac:dyDescent="0.3">
      <c r="A123" s="9"/>
      <c r="B123" s="148"/>
      <c r="C123" s="208"/>
      <c r="D123" s="208" t="s">
        <v>409</v>
      </c>
      <c r="E123" s="205">
        <v>50000</v>
      </c>
      <c r="F123" s="190"/>
      <c r="G123" s="190"/>
      <c r="H123" s="190"/>
      <c r="I123" s="197"/>
      <c r="J123" s="196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268">
        <f t="shared" si="25"/>
        <v>50000</v>
      </c>
      <c r="Y123" s="190"/>
      <c r="Z123" s="190"/>
      <c r="AA123" s="190"/>
      <c r="AB123" s="268">
        <f t="shared" si="32"/>
        <v>0</v>
      </c>
      <c r="AC123" s="190"/>
      <c r="AD123" s="190"/>
      <c r="AE123" s="271">
        <f t="shared" si="33"/>
        <v>0</v>
      </c>
      <c r="AF123" s="266">
        <f t="shared" si="29"/>
        <v>50000</v>
      </c>
    </row>
    <row r="124" spans="1:34" ht="12" customHeight="1" x14ac:dyDescent="0.3">
      <c r="A124" s="9"/>
      <c r="B124" s="148"/>
      <c r="C124" s="208"/>
      <c r="D124" s="208" t="s">
        <v>60</v>
      </c>
      <c r="E124" s="205"/>
      <c r="F124" s="190"/>
      <c r="G124" s="190"/>
      <c r="H124" s="190">
        <v>60000</v>
      </c>
      <c r="I124" s="197"/>
      <c r="J124" s="196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268">
        <f t="shared" si="25"/>
        <v>60000</v>
      </c>
      <c r="Y124" s="190"/>
      <c r="Z124" s="190"/>
      <c r="AA124" s="190"/>
      <c r="AB124" s="268">
        <f t="shared" si="32"/>
        <v>0</v>
      </c>
      <c r="AC124" s="190"/>
      <c r="AD124" s="190"/>
      <c r="AE124" s="271">
        <f t="shared" si="33"/>
        <v>0</v>
      </c>
      <c r="AF124" s="266">
        <f t="shared" si="29"/>
        <v>60000</v>
      </c>
    </row>
    <row r="125" spans="1:34" ht="14.1" customHeight="1" x14ac:dyDescent="0.3">
      <c r="A125" s="9"/>
      <c r="B125" s="148"/>
      <c r="C125" s="195"/>
      <c r="D125" s="194" t="s">
        <v>88</v>
      </c>
      <c r="E125" s="205"/>
      <c r="F125" s="190"/>
      <c r="G125" s="190"/>
      <c r="H125" s="190"/>
      <c r="I125" s="197"/>
      <c r="J125" s="196"/>
      <c r="K125" s="190"/>
      <c r="L125" s="190"/>
      <c r="M125" s="190">
        <v>100000</v>
      </c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268">
        <f t="shared" si="25"/>
        <v>100000</v>
      </c>
      <c r="Y125" s="190"/>
      <c r="Z125" s="190"/>
      <c r="AA125" s="190"/>
      <c r="AB125" s="268">
        <f t="shared" si="32"/>
        <v>0</v>
      </c>
      <c r="AC125" s="190"/>
      <c r="AD125" s="190"/>
      <c r="AE125" s="271">
        <f t="shared" si="33"/>
        <v>0</v>
      </c>
      <c r="AF125" s="266">
        <f t="shared" si="29"/>
        <v>100000</v>
      </c>
    </row>
    <row r="126" spans="1:34" ht="12" customHeight="1" x14ac:dyDescent="0.3">
      <c r="A126" s="9"/>
      <c r="B126" s="148"/>
      <c r="C126" s="208"/>
      <c r="D126" s="195" t="s">
        <v>61</v>
      </c>
      <c r="E126" s="181"/>
      <c r="F126" s="190"/>
      <c r="G126" s="190"/>
      <c r="H126" s="190"/>
      <c r="I126" s="197"/>
      <c r="J126" s="196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268">
        <f t="shared" si="25"/>
        <v>0</v>
      </c>
      <c r="Y126" s="190"/>
      <c r="Z126" s="190"/>
      <c r="AA126" s="190"/>
      <c r="AB126" s="268">
        <f t="shared" si="32"/>
        <v>0</v>
      </c>
      <c r="AC126" s="205">
        <v>80000</v>
      </c>
      <c r="AD126" s="190"/>
      <c r="AE126" s="271">
        <f t="shared" ref="AE126:AE137" si="34">SUM(AC126:AD126)</f>
        <v>80000</v>
      </c>
      <c r="AF126" s="266">
        <f t="shared" si="29"/>
        <v>80000</v>
      </c>
    </row>
    <row r="127" spans="1:34" ht="12" customHeight="1" x14ac:dyDescent="0.3">
      <c r="A127" s="9"/>
      <c r="B127" s="148"/>
      <c r="C127" s="208"/>
      <c r="D127" s="206" t="s">
        <v>103</v>
      </c>
      <c r="E127" s="181"/>
      <c r="F127" s="190"/>
      <c r="G127" s="190"/>
      <c r="H127" s="190"/>
      <c r="I127" s="197"/>
      <c r="J127" s="196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268">
        <f t="shared" si="25"/>
        <v>0</v>
      </c>
      <c r="Y127" s="190"/>
      <c r="Z127" s="190"/>
      <c r="AA127" s="190"/>
      <c r="AB127" s="268">
        <f t="shared" si="32"/>
        <v>0</v>
      </c>
      <c r="AC127" s="205">
        <v>250000</v>
      </c>
      <c r="AD127" s="190"/>
      <c r="AE127" s="271">
        <f t="shared" si="34"/>
        <v>250000</v>
      </c>
      <c r="AF127" s="266">
        <f t="shared" si="29"/>
        <v>250000</v>
      </c>
    </row>
    <row r="128" spans="1:34" ht="12" customHeight="1" x14ac:dyDescent="0.3">
      <c r="A128" s="9"/>
      <c r="B128" s="148"/>
      <c r="C128" s="208"/>
      <c r="D128" s="179" t="s">
        <v>63</v>
      </c>
      <c r="E128" s="181"/>
      <c r="F128" s="190"/>
      <c r="G128" s="190"/>
      <c r="H128" s="190"/>
      <c r="I128" s="197"/>
      <c r="J128" s="196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268">
        <f t="shared" si="25"/>
        <v>0</v>
      </c>
      <c r="Y128" s="190"/>
      <c r="Z128" s="190"/>
      <c r="AA128" s="190"/>
      <c r="AB128" s="268">
        <f t="shared" si="32"/>
        <v>0</v>
      </c>
      <c r="AC128" s="205">
        <v>0</v>
      </c>
      <c r="AD128" s="190"/>
      <c r="AE128" s="271">
        <f t="shared" si="34"/>
        <v>0</v>
      </c>
      <c r="AF128" s="266">
        <f t="shared" si="29"/>
        <v>0</v>
      </c>
    </row>
    <row r="129" spans="1:32" ht="12" customHeight="1" x14ac:dyDescent="0.3">
      <c r="A129" s="9"/>
      <c r="B129" s="148"/>
      <c r="C129" s="208"/>
      <c r="D129" s="303" t="s">
        <v>425</v>
      </c>
      <c r="E129" s="181"/>
      <c r="F129" s="190"/>
      <c r="G129" s="190"/>
      <c r="H129" s="190"/>
      <c r="I129" s="197"/>
      <c r="J129" s="196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268">
        <f t="shared" si="25"/>
        <v>0</v>
      </c>
      <c r="Y129" s="190"/>
      <c r="Z129" s="190"/>
      <c r="AA129" s="190"/>
      <c r="AB129" s="268">
        <f t="shared" si="32"/>
        <v>0</v>
      </c>
      <c r="AC129" s="205">
        <v>25000</v>
      </c>
      <c r="AD129" s="190"/>
      <c r="AE129" s="271">
        <f t="shared" si="34"/>
        <v>25000</v>
      </c>
      <c r="AF129" s="266">
        <f t="shared" si="29"/>
        <v>25000</v>
      </c>
    </row>
    <row r="130" spans="1:32" ht="12" customHeight="1" x14ac:dyDescent="0.3">
      <c r="A130" s="9"/>
      <c r="B130" s="148"/>
      <c r="C130" s="208"/>
      <c r="D130" s="303" t="s">
        <v>426</v>
      </c>
      <c r="E130" s="181"/>
      <c r="F130" s="190"/>
      <c r="G130" s="190"/>
      <c r="H130" s="190"/>
      <c r="I130" s="197"/>
      <c r="J130" s="196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268">
        <f t="shared" si="25"/>
        <v>0</v>
      </c>
      <c r="Y130" s="190"/>
      <c r="Z130" s="190"/>
      <c r="AA130" s="190"/>
      <c r="AB130" s="268">
        <f t="shared" si="32"/>
        <v>0</v>
      </c>
      <c r="AC130" s="205">
        <v>25000</v>
      </c>
      <c r="AD130" s="190"/>
      <c r="AE130" s="271">
        <f t="shared" si="34"/>
        <v>25000</v>
      </c>
      <c r="AF130" s="266">
        <f t="shared" si="29"/>
        <v>25000</v>
      </c>
    </row>
    <row r="131" spans="1:32" ht="12" customHeight="1" x14ac:dyDescent="0.3">
      <c r="A131" s="9"/>
      <c r="B131" s="148"/>
      <c r="C131" s="208"/>
      <c r="D131" s="303" t="s">
        <v>427</v>
      </c>
      <c r="E131" s="181"/>
      <c r="F131" s="190"/>
      <c r="G131" s="190"/>
      <c r="H131" s="190"/>
      <c r="I131" s="197"/>
      <c r="J131" s="196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268">
        <f t="shared" si="25"/>
        <v>0</v>
      </c>
      <c r="Y131" s="190"/>
      <c r="Z131" s="190"/>
      <c r="AA131" s="190"/>
      <c r="AB131" s="268">
        <f t="shared" si="32"/>
        <v>0</v>
      </c>
      <c r="AC131" s="205">
        <v>50000</v>
      </c>
      <c r="AD131" s="190"/>
      <c r="AE131" s="271">
        <f t="shared" si="34"/>
        <v>50000</v>
      </c>
      <c r="AF131" s="266">
        <f t="shared" si="29"/>
        <v>50000</v>
      </c>
    </row>
    <row r="132" spans="1:32" ht="12" customHeight="1" x14ac:dyDescent="0.3">
      <c r="A132" s="9"/>
      <c r="B132" s="148"/>
      <c r="C132" s="208"/>
      <c r="D132" s="208" t="s">
        <v>105</v>
      </c>
      <c r="E132" s="181"/>
      <c r="F132" s="190"/>
      <c r="G132" s="190"/>
      <c r="H132" s="190"/>
      <c r="I132" s="197"/>
      <c r="J132" s="196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268">
        <f t="shared" si="25"/>
        <v>0</v>
      </c>
      <c r="Y132" s="190"/>
      <c r="Z132" s="190"/>
      <c r="AA132" s="190"/>
      <c r="AB132" s="268">
        <f t="shared" si="32"/>
        <v>0</v>
      </c>
      <c r="AC132" s="205">
        <v>25000</v>
      </c>
      <c r="AD132" s="190"/>
      <c r="AE132" s="271">
        <v>25000</v>
      </c>
      <c r="AF132" s="266">
        <f t="shared" si="29"/>
        <v>25000</v>
      </c>
    </row>
    <row r="133" spans="1:32" ht="12" customHeight="1" x14ac:dyDescent="0.3">
      <c r="A133" s="9"/>
      <c r="B133" s="148"/>
      <c r="C133" s="208"/>
      <c r="D133" s="208" t="s">
        <v>106</v>
      </c>
      <c r="E133" s="181"/>
      <c r="F133" s="190"/>
      <c r="G133" s="190"/>
      <c r="H133" s="190"/>
      <c r="I133" s="197"/>
      <c r="J133" s="196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268">
        <f t="shared" si="25"/>
        <v>0</v>
      </c>
      <c r="Y133" s="190"/>
      <c r="Z133" s="190"/>
      <c r="AA133" s="190"/>
      <c r="AB133" s="268">
        <f t="shared" si="32"/>
        <v>0</v>
      </c>
      <c r="AC133" s="205">
        <v>25000</v>
      </c>
      <c r="AD133" s="190"/>
      <c r="AE133" s="271">
        <v>25000</v>
      </c>
      <c r="AF133" s="266">
        <f t="shared" si="29"/>
        <v>25000</v>
      </c>
    </row>
    <row r="134" spans="1:32" ht="12" customHeight="1" x14ac:dyDescent="0.3">
      <c r="A134" s="9"/>
      <c r="B134" s="148"/>
      <c r="C134" s="208"/>
      <c r="D134" s="208" t="s">
        <v>107</v>
      </c>
      <c r="E134" s="181"/>
      <c r="F134" s="190"/>
      <c r="G134" s="190"/>
      <c r="H134" s="190"/>
      <c r="I134" s="197"/>
      <c r="J134" s="196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268">
        <f t="shared" si="25"/>
        <v>0</v>
      </c>
      <c r="Y134" s="190"/>
      <c r="Z134" s="190"/>
      <c r="AA134" s="190"/>
      <c r="AB134" s="268">
        <f t="shared" si="32"/>
        <v>0</v>
      </c>
      <c r="AC134" s="205">
        <v>300000</v>
      </c>
      <c r="AD134" s="190"/>
      <c r="AE134" s="271">
        <f t="shared" si="34"/>
        <v>300000</v>
      </c>
      <c r="AF134" s="266">
        <f t="shared" si="29"/>
        <v>300000</v>
      </c>
    </row>
    <row r="135" spans="1:32" ht="12" customHeight="1" x14ac:dyDescent="0.3">
      <c r="A135" s="9"/>
      <c r="B135" s="148"/>
      <c r="C135" s="208"/>
      <c r="D135" s="208" t="s">
        <v>108</v>
      </c>
      <c r="E135" s="181"/>
      <c r="F135" s="190"/>
      <c r="G135" s="190"/>
      <c r="H135" s="190"/>
      <c r="I135" s="197"/>
      <c r="J135" s="196"/>
      <c r="K135" s="190" t="s">
        <v>131</v>
      </c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268">
        <f t="shared" si="25"/>
        <v>0</v>
      </c>
      <c r="Y135" s="190"/>
      <c r="Z135" s="190"/>
      <c r="AA135" s="190"/>
      <c r="AB135" s="268">
        <f t="shared" si="32"/>
        <v>0</v>
      </c>
      <c r="AC135" s="205">
        <v>300000</v>
      </c>
      <c r="AD135" s="190"/>
      <c r="AE135" s="271">
        <f t="shared" si="34"/>
        <v>300000</v>
      </c>
      <c r="AF135" s="266">
        <f t="shared" si="29"/>
        <v>300000</v>
      </c>
    </row>
    <row r="136" spans="1:32" ht="12" customHeight="1" x14ac:dyDescent="0.3">
      <c r="A136" s="9"/>
      <c r="B136" s="148"/>
      <c r="C136" s="208"/>
      <c r="D136" s="208" t="s">
        <v>109</v>
      </c>
      <c r="E136" s="181"/>
      <c r="F136" s="190"/>
      <c r="G136" s="190"/>
      <c r="H136" s="190"/>
      <c r="I136" s="197"/>
      <c r="J136" s="196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268">
        <f t="shared" si="25"/>
        <v>0</v>
      </c>
      <c r="Y136" s="190"/>
      <c r="Z136" s="190"/>
      <c r="AA136" s="190"/>
      <c r="AB136" s="268">
        <f t="shared" si="32"/>
        <v>0</v>
      </c>
      <c r="AC136" s="205">
        <v>50000</v>
      </c>
      <c r="AD136" s="190"/>
      <c r="AE136" s="271">
        <v>50000</v>
      </c>
      <c r="AF136" s="266">
        <f t="shared" si="29"/>
        <v>50000</v>
      </c>
    </row>
    <row r="137" spans="1:32" ht="12" customHeight="1" x14ac:dyDescent="0.3">
      <c r="A137" s="9"/>
      <c r="B137" s="148"/>
      <c r="C137" s="208"/>
      <c r="D137" s="208" t="s">
        <v>110</v>
      </c>
      <c r="E137" s="181"/>
      <c r="F137" s="190"/>
      <c r="G137" s="190"/>
      <c r="H137" s="190"/>
      <c r="I137" s="197"/>
      <c r="J137" s="196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268">
        <f t="shared" si="25"/>
        <v>0</v>
      </c>
      <c r="Y137" s="190"/>
      <c r="Z137" s="190"/>
      <c r="AA137" s="190"/>
      <c r="AB137" s="268">
        <f t="shared" si="32"/>
        <v>0</v>
      </c>
      <c r="AC137" s="205">
        <v>100000</v>
      </c>
      <c r="AD137" s="190"/>
      <c r="AE137" s="271">
        <f t="shared" si="34"/>
        <v>100000</v>
      </c>
      <c r="AF137" s="266">
        <f t="shared" si="29"/>
        <v>100000</v>
      </c>
    </row>
    <row r="138" spans="1:32" ht="12" customHeight="1" x14ac:dyDescent="0.3">
      <c r="A138" s="9"/>
      <c r="B138" s="148"/>
      <c r="C138" s="208"/>
      <c r="D138" s="208" t="s">
        <v>111</v>
      </c>
      <c r="E138" s="181"/>
      <c r="F138" s="190"/>
      <c r="G138" s="190"/>
      <c r="H138" s="190"/>
      <c r="I138" s="197"/>
      <c r="J138" s="196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268">
        <f t="shared" si="25"/>
        <v>0</v>
      </c>
      <c r="Y138" s="190"/>
      <c r="Z138" s="190"/>
      <c r="AA138" s="190"/>
      <c r="AB138" s="268">
        <f t="shared" si="32"/>
        <v>0</v>
      </c>
      <c r="AC138" s="205">
        <v>20000</v>
      </c>
      <c r="AD138" s="190"/>
      <c r="AE138" s="271">
        <v>20000</v>
      </c>
      <c r="AF138" s="266">
        <f t="shared" si="29"/>
        <v>20000</v>
      </c>
    </row>
    <row r="139" spans="1:32" ht="12" customHeight="1" x14ac:dyDescent="0.3">
      <c r="A139" s="9"/>
      <c r="B139" s="148"/>
      <c r="C139" s="208"/>
      <c r="D139" s="216" t="s">
        <v>379</v>
      </c>
      <c r="E139" s="181"/>
      <c r="F139" s="190"/>
      <c r="G139" s="190"/>
      <c r="H139" s="190"/>
      <c r="I139" s="197"/>
      <c r="J139" s="196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268">
        <f t="shared" si="25"/>
        <v>0</v>
      </c>
      <c r="Y139" s="190"/>
      <c r="Z139" s="190"/>
      <c r="AA139" s="190"/>
      <c r="AB139" s="268">
        <f t="shared" si="32"/>
        <v>0</v>
      </c>
      <c r="AC139" s="217">
        <v>25000</v>
      </c>
      <c r="AD139" s="190"/>
      <c r="AE139" s="271">
        <f t="shared" ref="AE139:AE149" si="35">SUM(AC139:AD139)</f>
        <v>25000</v>
      </c>
      <c r="AF139" s="266">
        <f t="shared" si="29"/>
        <v>25000</v>
      </c>
    </row>
    <row r="140" spans="1:32" ht="12" customHeight="1" x14ac:dyDescent="0.3">
      <c r="A140" s="9"/>
      <c r="B140" s="148"/>
      <c r="C140" s="208"/>
      <c r="D140" s="216" t="s">
        <v>380</v>
      </c>
      <c r="E140" s="181"/>
      <c r="F140" s="190"/>
      <c r="G140" s="190"/>
      <c r="H140" s="190"/>
      <c r="I140" s="197"/>
      <c r="J140" s="196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268">
        <f t="shared" si="25"/>
        <v>0</v>
      </c>
      <c r="Y140" s="190"/>
      <c r="Z140" s="190"/>
      <c r="AA140" s="190"/>
      <c r="AB140" s="268">
        <f t="shared" si="32"/>
        <v>0</v>
      </c>
      <c r="AC140" s="217">
        <v>25000</v>
      </c>
      <c r="AD140" s="190"/>
      <c r="AE140" s="271">
        <f t="shared" si="35"/>
        <v>25000</v>
      </c>
      <c r="AF140" s="266">
        <f t="shared" si="29"/>
        <v>25000</v>
      </c>
    </row>
    <row r="141" spans="1:32" ht="12" customHeight="1" x14ac:dyDescent="0.3">
      <c r="A141" s="9"/>
      <c r="B141" s="148"/>
      <c r="C141" s="208"/>
      <c r="D141" s="216" t="s">
        <v>381</v>
      </c>
      <c r="E141" s="181"/>
      <c r="F141" s="190"/>
      <c r="G141" s="190"/>
      <c r="H141" s="190"/>
      <c r="I141" s="197"/>
      <c r="J141" s="196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268">
        <f t="shared" si="25"/>
        <v>0</v>
      </c>
      <c r="Y141" s="190"/>
      <c r="Z141" s="190"/>
      <c r="AA141" s="190"/>
      <c r="AB141" s="268">
        <f t="shared" si="32"/>
        <v>0</v>
      </c>
      <c r="AC141" s="217">
        <v>25000</v>
      </c>
      <c r="AD141" s="190"/>
      <c r="AE141" s="271">
        <f t="shared" si="35"/>
        <v>25000</v>
      </c>
      <c r="AF141" s="266">
        <f t="shared" si="29"/>
        <v>25000</v>
      </c>
    </row>
    <row r="142" spans="1:32" ht="12" customHeight="1" x14ac:dyDescent="0.3">
      <c r="A142" s="9"/>
      <c r="B142" s="148"/>
      <c r="C142" s="208"/>
      <c r="D142" s="216" t="s">
        <v>382</v>
      </c>
      <c r="E142" s="181"/>
      <c r="F142" s="190"/>
      <c r="G142" s="190"/>
      <c r="H142" s="190"/>
      <c r="I142" s="197"/>
      <c r="J142" s="196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268">
        <f t="shared" si="25"/>
        <v>0</v>
      </c>
      <c r="Y142" s="190"/>
      <c r="Z142" s="190"/>
      <c r="AA142" s="190"/>
      <c r="AB142" s="268">
        <f t="shared" si="32"/>
        <v>0</v>
      </c>
      <c r="AC142" s="217">
        <v>25000</v>
      </c>
      <c r="AD142" s="190"/>
      <c r="AE142" s="271">
        <f t="shared" si="35"/>
        <v>25000</v>
      </c>
      <c r="AF142" s="266">
        <f t="shared" si="29"/>
        <v>25000</v>
      </c>
    </row>
    <row r="143" spans="1:32" ht="12" customHeight="1" x14ac:dyDescent="0.3">
      <c r="A143" s="9"/>
      <c r="B143" s="148"/>
      <c r="C143" s="208"/>
      <c r="D143" s="216" t="s">
        <v>383</v>
      </c>
      <c r="E143" s="181"/>
      <c r="F143" s="190"/>
      <c r="G143" s="190"/>
      <c r="H143" s="190"/>
      <c r="I143" s="197"/>
      <c r="J143" s="196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268">
        <f t="shared" si="25"/>
        <v>0</v>
      </c>
      <c r="Y143" s="190"/>
      <c r="Z143" s="190"/>
      <c r="AA143" s="190"/>
      <c r="AB143" s="268">
        <f t="shared" si="32"/>
        <v>0</v>
      </c>
      <c r="AC143" s="217">
        <v>25000</v>
      </c>
      <c r="AD143" s="190"/>
      <c r="AE143" s="271">
        <f t="shared" si="35"/>
        <v>25000</v>
      </c>
      <c r="AF143" s="266">
        <f t="shared" si="29"/>
        <v>25000</v>
      </c>
    </row>
    <row r="144" spans="1:32" ht="12" customHeight="1" x14ac:dyDescent="0.3">
      <c r="A144" s="9"/>
      <c r="B144" s="148"/>
      <c r="C144" s="208"/>
      <c r="D144" s="216" t="s">
        <v>384</v>
      </c>
      <c r="E144" s="181"/>
      <c r="F144" s="190"/>
      <c r="G144" s="190"/>
      <c r="H144" s="190"/>
      <c r="I144" s="197"/>
      <c r="J144" s="196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268">
        <f t="shared" si="25"/>
        <v>0</v>
      </c>
      <c r="Y144" s="190"/>
      <c r="Z144" s="190"/>
      <c r="AA144" s="190"/>
      <c r="AB144" s="268">
        <f t="shared" si="32"/>
        <v>0</v>
      </c>
      <c r="AC144" s="217">
        <v>25000</v>
      </c>
      <c r="AD144" s="190"/>
      <c r="AE144" s="271">
        <f t="shared" si="35"/>
        <v>25000</v>
      </c>
      <c r="AF144" s="266">
        <f t="shared" si="29"/>
        <v>25000</v>
      </c>
    </row>
    <row r="145" spans="1:32" ht="12" customHeight="1" x14ac:dyDescent="0.3">
      <c r="A145" s="9"/>
      <c r="B145" s="148"/>
      <c r="C145" s="208"/>
      <c r="D145" s="216" t="s">
        <v>385</v>
      </c>
      <c r="E145" s="181"/>
      <c r="F145" s="190"/>
      <c r="G145" s="190"/>
      <c r="H145" s="190"/>
      <c r="I145" s="197"/>
      <c r="J145" s="196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268">
        <f t="shared" si="25"/>
        <v>0</v>
      </c>
      <c r="Y145" s="190"/>
      <c r="Z145" s="190"/>
      <c r="AA145" s="190"/>
      <c r="AB145" s="268">
        <f t="shared" si="32"/>
        <v>0</v>
      </c>
      <c r="AC145" s="217">
        <v>25000</v>
      </c>
      <c r="AD145" s="190"/>
      <c r="AE145" s="271">
        <f t="shared" si="35"/>
        <v>25000</v>
      </c>
      <c r="AF145" s="266">
        <f t="shared" si="29"/>
        <v>25000</v>
      </c>
    </row>
    <row r="146" spans="1:32" ht="12" customHeight="1" x14ac:dyDescent="0.3">
      <c r="A146" s="9"/>
      <c r="B146" s="148"/>
      <c r="C146" s="208"/>
      <c r="D146" s="216" t="s">
        <v>386</v>
      </c>
      <c r="E146" s="181"/>
      <c r="F146" s="190"/>
      <c r="G146" s="190"/>
      <c r="H146" s="190"/>
      <c r="I146" s="197"/>
      <c r="J146" s="196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268">
        <f t="shared" si="25"/>
        <v>0</v>
      </c>
      <c r="Y146" s="190"/>
      <c r="Z146" s="190"/>
      <c r="AA146" s="190"/>
      <c r="AB146" s="268">
        <f t="shared" si="32"/>
        <v>0</v>
      </c>
      <c r="AC146" s="217">
        <v>25000</v>
      </c>
      <c r="AD146" s="190"/>
      <c r="AE146" s="271">
        <f t="shared" si="35"/>
        <v>25000</v>
      </c>
      <c r="AF146" s="266">
        <f t="shared" si="29"/>
        <v>25000</v>
      </c>
    </row>
    <row r="147" spans="1:32" ht="12" customHeight="1" x14ac:dyDescent="0.3">
      <c r="A147" s="9"/>
      <c r="B147" s="148"/>
      <c r="C147" s="208"/>
      <c r="D147" s="216" t="s">
        <v>387</v>
      </c>
      <c r="E147" s="181"/>
      <c r="F147" s="190"/>
      <c r="G147" s="190"/>
      <c r="H147" s="190"/>
      <c r="I147" s="197"/>
      <c r="J147" s="196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268">
        <f t="shared" si="25"/>
        <v>0</v>
      </c>
      <c r="Y147" s="190"/>
      <c r="Z147" s="190"/>
      <c r="AA147" s="190"/>
      <c r="AB147" s="268">
        <f t="shared" si="32"/>
        <v>0</v>
      </c>
      <c r="AC147" s="217">
        <v>25000</v>
      </c>
      <c r="AD147" s="190"/>
      <c r="AE147" s="271">
        <f t="shared" si="35"/>
        <v>25000</v>
      </c>
      <c r="AF147" s="266">
        <f t="shared" si="29"/>
        <v>25000</v>
      </c>
    </row>
    <row r="148" spans="1:32" ht="12" customHeight="1" x14ac:dyDescent="0.3">
      <c r="A148" s="9"/>
      <c r="B148" s="148"/>
      <c r="C148" s="208"/>
      <c r="D148" s="216" t="s">
        <v>388</v>
      </c>
      <c r="E148" s="181"/>
      <c r="F148" s="190"/>
      <c r="G148" s="190"/>
      <c r="H148" s="190"/>
      <c r="I148" s="197"/>
      <c r="J148" s="196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268">
        <f t="shared" si="25"/>
        <v>0</v>
      </c>
      <c r="Y148" s="190"/>
      <c r="Z148" s="190"/>
      <c r="AA148" s="190"/>
      <c r="AB148" s="268">
        <f t="shared" si="32"/>
        <v>0</v>
      </c>
      <c r="AC148" s="217">
        <v>25000</v>
      </c>
      <c r="AD148" s="190"/>
      <c r="AE148" s="271">
        <f t="shared" si="35"/>
        <v>25000</v>
      </c>
      <c r="AF148" s="266">
        <f t="shared" si="29"/>
        <v>25000</v>
      </c>
    </row>
    <row r="149" spans="1:32" ht="12" customHeight="1" x14ac:dyDescent="0.3">
      <c r="A149" s="9"/>
      <c r="B149" s="148"/>
      <c r="C149" s="208"/>
      <c r="D149" s="216" t="s">
        <v>389</v>
      </c>
      <c r="E149" s="181"/>
      <c r="F149" s="190"/>
      <c r="G149" s="190"/>
      <c r="H149" s="190"/>
      <c r="I149" s="197"/>
      <c r="J149" s="196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268">
        <f t="shared" si="25"/>
        <v>0</v>
      </c>
      <c r="Y149" s="190"/>
      <c r="Z149" s="190"/>
      <c r="AA149" s="190"/>
      <c r="AB149" s="268">
        <f t="shared" si="32"/>
        <v>0</v>
      </c>
      <c r="AC149" s="217">
        <v>80000</v>
      </c>
      <c r="AD149" s="190"/>
      <c r="AE149" s="271">
        <f t="shared" si="35"/>
        <v>80000</v>
      </c>
      <c r="AF149" s="266">
        <f t="shared" si="29"/>
        <v>80000</v>
      </c>
    </row>
    <row r="150" spans="1:32" ht="12" customHeight="1" x14ac:dyDescent="0.3">
      <c r="A150" s="9"/>
      <c r="B150" s="148"/>
      <c r="C150" s="208"/>
      <c r="D150" s="216" t="s">
        <v>390</v>
      </c>
      <c r="E150" s="181"/>
      <c r="F150" s="190"/>
      <c r="G150" s="190"/>
      <c r="H150" s="190"/>
      <c r="I150" s="197"/>
      <c r="J150" s="196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268">
        <f t="shared" si="25"/>
        <v>0</v>
      </c>
      <c r="Y150" s="190"/>
      <c r="Z150" s="190"/>
      <c r="AA150" s="190"/>
      <c r="AB150" s="268">
        <f t="shared" si="32"/>
        <v>0</v>
      </c>
      <c r="AC150" s="217">
        <v>25000</v>
      </c>
      <c r="AD150" s="190"/>
      <c r="AE150" s="271">
        <f t="shared" ref="AE150:AE158" si="36">SUM(AC150:AD150)</f>
        <v>25000</v>
      </c>
      <c r="AF150" s="266">
        <f t="shared" si="29"/>
        <v>25000</v>
      </c>
    </row>
    <row r="151" spans="1:32" ht="12" customHeight="1" x14ac:dyDescent="0.3">
      <c r="A151" s="9"/>
      <c r="B151" s="148"/>
      <c r="C151" s="208"/>
      <c r="D151" s="216" t="s">
        <v>112</v>
      </c>
      <c r="E151" s="181"/>
      <c r="F151" s="190"/>
      <c r="G151" s="190"/>
      <c r="H151" s="190"/>
      <c r="I151" s="197"/>
      <c r="J151" s="196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268">
        <f t="shared" si="25"/>
        <v>0</v>
      </c>
      <c r="Y151" s="190"/>
      <c r="Z151" s="190"/>
      <c r="AA151" s="190"/>
      <c r="AB151" s="268">
        <f t="shared" si="32"/>
        <v>0</v>
      </c>
      <c r="AC151" s="217">
        <v>20000</v>
      </c>
      <c r="AD151" s="190"/>
      <c r="AE151" s="271">
        <f t="shared" si="36"/>
        <v>20000</v>
      </c>
      <c r="AF151" s="266">
        <f t="shared" si="29"/>
        <v>20000</v>
      </c>
    </row>
    <row r="152" spans="1:32" ht="12" customHeight="1" x14ac:dyDescent="0.3">
      <c r="A152" s="9"/>
      <c r="B152" s="148"/>
      <c r="C152" s="208"/>
      <c r="D152" s="216" t="s">
        <v>413</v>
      </c>
      <c r="E152" s="181"/>
      <c r="F152" s="190"/>
      <c r="G152" s="190"/>
      <c r="H152" s="190"/>
      <c r="I152" s="197"/>
      <c r="J152" s="196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268">
        <f t="shared" si="25"/>
        <v>0</v>
      </c>
      <c r="Y152" s="190"/>
      <c r="Z152" s="190"/>
      <c r="AA152" s="190"/>
      <c r="AB152" s="268">
        <f t="shared" si="32"/>
        <v>0</v>
      </c>
      <c r="AC152" s="217">
        <v>25000</v>
      </c>
      <c r="AD152" s="190"/>
      <c r="AE152" s="271">
        <f t="shared" si="36"/>
        <v>25000</v>
      </c>
      <c r="AF152" s="266">
        <f t="shared" si="29"/>
        <v>25000</v>
      </c>
    </row>
    <row r="153" spans="1:32" ht="12" customHeight="1" x14ac:dyDescent="0.3">
      <c r="A153" s="9"/>
      <c r="B153" s="148"/>
      <c r="C153" s="208"/>
      <c r="D153" s="304" t="s">
        <v>428</v>
      </c>
      <c r="E153" s="181"/>
      <c r="F153" s="190"/>
      <c r="G153" s="190"/>
      <c r="H153" s="190"/>
      <c r="I153" s="197"/>
      <c r="J153" s="196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268">
        <f t="shared" si="25"/>
        <v>0</v>
      </c>
      <c r="Y153" s="190"/>
      <c r="Z153" s="190"/>
      <c r="AA153" s="190"/>
      <c r="AB153" s="268">
        <f>SUM(Y153:AA153)</f>
        <v>0</v>
      </c>
      <c r="AC153" s="217">
        <v>150000</v>
      </c>
      <c r="AD153" s="190"/>
      <c r="AE153" s="271">
        <f t="shared" si="36"/>
        <v>150000</v>
      </c>
      <c r="AF153" s="266">
        <f t="shared" si="29"/>
        <v>150000</v>
      </c>
    </row>
    <row r="154" spans="1:32" ht="12" customHeight="1" x14ac:dyDescent="0.3">
      <c r="A154" s="9"/>
      <c r="B154" s="148"/>
      <c r="C154" s="208"/>
      <c r="D154" s="216" t="s">
        <v>414</v>
      </c>
      <c r="E154" s="181"/>
      <c r="F154" s="190"/>
      <c r="G154" s="190"/>
      <c r="H154" s="190"/>
      <c r="I154" s="197"/>
      <c r="J154" s="196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268">
        <f t="shared" si="25"/>
        <v>0</v>
      </c>
      <c r="Y154" s="190"/>
      <c r="Z154" s="190"/>
      <c r="AA154" s="190"/>
      <c r="AB154" s="268">
        <f t="shared" si="32"/>
        <v>0</v>
      </c>
      <c r="AC154" s="217">
        <v>25000</v>
      </c>
      <c r="AD154" s="190"/>
      <c r="AE154" s="271">
        <f t="shared" si="36"/>
        <v>25000</v>
      </c>
      <c r="AF154" s="266">
        <f t="shared" si="29"/>
        <v>25000</v>
      </c>
    </row>
    <row r="155" spans="1:32" ht="12" customHeight="1" x14ac:dyDescent="0.3">
      <c r="A155" s="9"/>
      <c r="B155" s="148"/>
      <c r="C155" s="208"/>
      <c r="D155" s="216" t="s">
        <v>415</v>
      </c>
      <c r="E155" s="181"/>
      <c r="F155" s="190"/>
      <c r="G155" s="190"/>
      <c r="H155" s="190"/>
      <c r="I155" s="197"/>
      <c r="J155" s="196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268">
        <f t="shared" si="25"/>
        <v>0</v>
      </c>
      <c r="Y155" s="190"/>
      <c r="Z155" s="190"/>
      <c r="AA155" s="190"/>
      <c r="AB155" s="268">
        <f t="shared" si="32"/>
        <v>0</v>
      </c>
      <c r="AC155" s="217">
        <v>10000</v>
      </c>
      <c r="AD155" s="190"/>
      <c r="AE155" s="271">
        <f t="shared" si="36"/>
        <v>10000</v>
      </c>
      <c r="AF155" s="266">
        <f t="shared" si="29"/>
        <v>10000</v>
      </c>
    </row>
    <row r="156" spans="1:32" ht="12" customHeight="1" x14ac:dyDescent="0.3">
      <c r="A156" s="9"/>
      <c r="B156" s="148"/>
      <c r="C156" s="208"/>
      <c r="D156" s="216" t="s">
        <v>416</v>
      </c>
      <c r="E156" s="181"/>
      <c r="F156" s="190"/>
      <c r="G156" s="190"/>
      <c r="H156" s="190"/>
      <c r="I156" s="197"/>
      <c r="J156" s="196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268">
        <f t="shared" si="25"/>
        <v>0</v>
      </c>
      <c r="Y156" s="190"/>
      <c r="Z156" s="190"/>
      <c r="AA156" s="190"/>
      <c r="AB156" s="268">
        <f t="shared" si="32"/>
        <v>0</v>
      </c>
      <c r="AC156" s="217">
        <v>25000</v>
      </c>
      <c r="AD156" s="190"/>
      <c r="AE156" s="271">
        <f t="shared" si="36"/>
        <v>25000</v>
      </c>
      <c r="AF156" s="266">
        <f t="shared" si="29"/>
        <v>25000</v>
      </c>
    </row>
    <row r="157" spans="1:32" ht="12" customHeight="1" x14ac:dyDescent="0.3">
      <c r="A157" s="9"/>
      <c r="B157" s="148"/>
      <c r="C157" s="208"/>
      <c r="D157" s="304" t="s">
        <v>429</v>
      </c>
      <c r="E157" s="181"/>
      <c r="F157" s="190"/>
      <c r="G157" s="190"/>
      <c r="H157" s="190"/>
      <c r="I157" s="197"/>
      <c r="J157" s="196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268">
        <f t="shared" ref="X157:X191" si="37">SUM(E157:W157)</f>
        <v>0</v>
      </c>
      <c r="Y157" s="190"/>
      <c r="Z157" s="190"/>
      <c r="AA157" s="190"/>
      <c r="AB157" s="268">
        <f t="shared" si="32"/>
        <v>0</v>
      </c>
      <c r="AC157" s="217">
        <v>150000</v>
      </c>
      <c r="AD157" s="190"/>
      <c r="AE157" s="271">
        <f t="shared" si="36"/>
        <v>150000</v>
      </c>
      <c r="AF157" s="266">
        <f t="shared" si="29"/>
        <v>150000</v>
      </c>
    </row>
    <row r="158" spans="1:32" ht="12" customHeight="1" x14ac:dyDescent="0.3">
      <c r="A158" s="9"/>
      <c r="B158" s="148"/>
      <c r="C158" s="208"/>
      <c r="D158" s="304" t="s">
        <v>430</v>
      </c>
      <c r="E158" s="181"/>
      <c r="F158" s="190"/>
      <c r="G158" s="190"/>
      <c r="H158" s="190"/>
      <c r="I158" s="197"/>
      <c r="J158" s="196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268">
        <f t="shared" si="37"/>
        <v>0</v>
      </c>
      <c r="Y158" s="190"/>
      <c r="Z158" s="190"/>
      <c r="AA158" s="190"/>
      <c r="AB158" s="268">
        <f t="shared" si="32"/>
        <v>0</v>
      </c>
      <c r="AC158" s="217">
        <v>20000</v>
      </c>
      <c r="AD158" s="190"/>
      <c r="AE158" s="271">
        <f t="shared" si="36"/>
        <v>20000</v>
      </c>
      <c r="AF158" s="266">
        <f t="shared" si="29"/>
        <v>20000</v>
      </c>
    </row>
    <row r="159" spans="1:32" ht="12" customHeight="1" x14ac:dyDescent="0.3">
      <c r="A159" s="9"/>
      <c r="B159" s="148"/>
      <c r="C159" s="208"/>
      <c r="D159" s="306" t="s">
        <v>65</v>
      </c>
      <c r="E159" s="181"/>
      <c r="F159" s="190"/>
      <c r="G159" s="190"/>
      <c r="H159" s="190"/>
      <c r="I159" s="197"/>
      <c r="J159" s="196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268">
        <f t="shared" si="37"/>
        <v>0</v>
      </c>
      <c r="Y159" s="190"/>
      <c r="Z159" s="190"/>
      <c r="AA159" s="190" t="s">
        <v>131</v>
      </c>
      <c r="AB159" s="268">
        <f t="shared" si="32"/>
        <v>0</v>
      </c>
      <c r="AC159" s="190"/>
      <c r="AD159" s="205"/>
      <c r="AE159" s="271">
        <f t="shared" ref="AE159:AE181" si="38">SUM(AD159)</f>
        <v>0</v>
      </c>
      <c r="AF159" s="266">
        <f t="shared" si="29"/>
        <v>0</v>
      </c>
    </row>
    <row r="160" spans="1:32" ht="12" customHeight="1" x14ac:dyDescent="0.3">
      <c r="A160" s="9"/>
      <c r="B160" s="148"/>
      <c r="C160" s="208"/>
      <c r="D160" s="305" t="s">
        <v>435</v>
      </c>
      <c r="E160" s="181"/>
      <c r="F160" s="190"/>
      <c r="G160" s="190"/>
      <c r="H160" s="190"/>
      <c r="I160" s="197"/>
      <c r="J160" s="196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268">
        <f t="shared" si="37"/>
        <v>0</v>
      </c>
      <c r="Y160" s="190"/>
      <c r="Z160" s="190"/>
      <c r="AA160" s="190"/>
      <c r="AB160" s="268">
        <f t="shared" si="32"/>
        <v>0</v>
      </c>
      <c r="AC160" s="190"/>
      <c r="AD160" s="205">
        <v>30000</v>
      </c>
      <c r="AE160" s="271">
        <f>SUM(AD160)</f>
        <v>30000</v>
      </c>
      <c r="AF160" s="266">
        <f t="shared" si="29"/>
        <v>30000</v>
      </c>
    </row>
    <row r="161" spans="1:32" ht="12" customHeight="1" x14ac:dyDescent="0.3">
      <c r="A161" s="9"/>
      <c r="B161" s="148"/>
      <c r="C161" s="208"/>
      <c r="D161" s="305" t="s">
        <v>436</v>
      </c>
      <c r="E161" s="181"/>
      <c r="F161" s="190"/>
      <c r="G161" s="190"/>
      <c r="H161" s="190"/>
      <c r="I161" s="197"/>
      <c r="J161" s="196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268">
        <f t="shared" si="37"/>
        <v>0</v>
      </c>
      <c r="Y161" s="190"/>
      <c r="Z161" s="190"/>
      <c r="AA161" s="190"/>
      <c r="AB161" s="268">
        <f t="shared" si="32"/>
        <v>0</v>
      </c>
      <c r="AC161" s="190"/>
      <c r="AD161" s="205">
        <v>10000</v>
      </c>
      <c r="AE161" s="271">
        <f>SUM(AD161)</f>
        <v>10000</v>
      </c>
      <c r="AF161" s="266">
        <f t="shared" si="29"/>
        <v>10000</v>
      </c>
    </row>
    <row r="162" spans="1:32" ht="12" customHeight="1" x14ac:dyDescent="0.3">
      <c r="A162" s="9"/>
      <c r="B162" s="148"/>
      <c r="C162" s="208"/>
      <c r="D162" s="306" t="s">
        <v>391</v>
      </c>
      <c r="E162" s="181"/>
      <c r="F162" s="190"/>
      <c r="G162" s="190"/>
      <c r="H162" s="190"/>
      <c r="I162" s="197"/>
      <c r="J162" s="196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268">
        <f t="shared" si="37"/>
        <v>0</v>
      </c>
      <c r="Y162" s="190"/>
      <c r="Z162" s="190"/>
      <c r="AA162" s="190"/>
      <c r="AB162" s="268">
        <f t="shared" si="32"/>
        <v>0</v>
      </c>
      <c r="AC162" s="190"/>
      <c r="AD162" s="205" t="s">
        <v>131</v>
      </c>
      <c r="AE162" s="271">
        <f t="shared" si="38"/>
        <v>0</v>
      </c>
      <c r="AF162" s="266">
        <f t="shared" si="29"/>
        <v>0</v>
      </c>
    </row>
    <row r="163" spans="1:32" ht="12" customHeight="1" x14ac:dyDescent="0.3">
      <c r="A163" s="9"/>
      <c r="B163" s="148"/>
      <c r="C163" s="208"/>
      <c r="D163" s="305" t="s">
        <v>437</v>
      </c>
      <c r="E163" s="181"/>
      <c r="F163" s="190"/>
      <c r="G163" s="190"/>
      <c r="H163" s="190"/>
      <c r="I163" s="197"/>
      <c r="J163" s="196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268">
        <f t="shared" si="37"/>
        <v>0</v>
      </c>
      <c r="Y163" s="190"/>
      <c r="Z163" s="190"/>
      <c r="AA163" s="190"/>
      <c r="AB163" s="268">
        <f t="shared" si="32"/>
        <v>0</v>
      </c>
      <c r="AC163" s="190"/>
      <c r="AD163" s="205">
        <v>60000</v>
      </c>
      <c r="AE163" s="271">
        <f>SUM(AD163)</f>
        <v>60000</v>
      </c>
      <c r="AF163" s="266">
        <f t="shared" si="29"/>
        <v>60000</v>
      </c>
    </row>
    <row r="164" spans="1:32" ht="12" customHeight="1" x14ac:dyDescent="0.3">
      <c r="A164" s="9"/>
      <c r="B164" s="148"/>
      <c r="C164" s="208"/>
      <c r="D164" s="305" t="s">
        <v>438</v>
      </c>
      <c r="E164" s="181"/>
      <c r="F164" s="190"/>
      <c r="G164" s="190"/>
      <c r="H164" s="190"/>
      <c r="I164" s="197"/>
      <c r="J164" s="196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268">
        <f t="shared" si="37"/>
        <v>0</v>
      </c>
      <c r="Y164" s="190"/>
      <c r="Z164" s="190"/>
      <c r="AA164" s="190"/>
      <c r="AB164" s="268">
        <f t="shared" si="32"/>
        <v>0</v>
      </c>
      <c r="AC164" s="190"/>
      <c r="AD164" s="205">
        <v>20000</v>
      </c>
      <c r="AE164" s="271">
        <f>SUM(AD164)</f>
        <v>20000</v>
      </c>
      <c r="AF164" s="266">
        <f t="shared" ref="AF164:AF191" si="39">SUM(X164,AB164,AE164)</f>
        <v>20000</v>
      </c>
    </row>
    <row r="165" spans="1:32" ht="12" customHeight="1" x14ac:dyDescent="0.3">
      <c r="A165" s="9"/>
      <c r="B165" s="148"/>
      <c r="C165" s="208"/>
      <c r="D165" s="305" t="s">
        <v>439</v>
      </c>
      <c r="E165" s="181"/>
      <c r="F165" s="190"/>
      <c r="G165" s="190"/>
      <c r="H165" s="190"/>
      <c r="I165" s="197"/>
      <c r="J165" s="196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268">
        <f t="shared" si="37"/>
        <v>0</v>
      </c>
      <c r="Y165" s="190"/>
      <c r="Z165" s="190"/>
      <c r="AA165" s="190"/>
      <c r="AB165" s="268">
        <f t="shared" si="32"/>
        <v>0</v>
      </c>
      <c r="AC165" s="190"/>
      <c r="AD165" s="205">
        <v>75000</v>
      </c>
      <c r="AE165" s="271">
        <f>SUM(AD165)</f>
        <v>75000</v>
      </c>
      <c r="AF165" s="266">
        <f t="shared" si="39"/>
        <v>75000</v>
      </c>
    </row>
    <row r="166" spans="1:32" ht="12" customHeight="1" x14ac:dyDescent="0.3">
      <c r="A166" s="9"/>
      <c r="B166" s="148"/>
      <c r="C166" s="208"/>
      <c r="D166" s="305" t="s">
        <v>436</v>
      </c>
      <c r="E166" s="181"/>
      <c r="F166" s="190"/>
      <c r="G166" s="190"/>
      <c r="H166" s="190"/>
      <c r="I166" s="197"/>
      <c r="J166" s="196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268">
        <f t="shared" si="37"/>
        <v>0</v>
      </c>
      <c r="Y166" s="190"/>
      <c r="Z166" s="190"/>
      <c r="AA166" s="190"/>
      <c r="AB166" s="268">
        <f t="shared" si="32"/>
        <v>0</v>
      </c>
      <c r="AC166" s="190"/>
      <c r="AD166" s="205">
        <v>10000</v>
      </c>
      <c r="AE166" s="271">
        <f>SUM(AD166)</f>
        <v>10000</v>
      </c>
      <c r="AF166" s="266">
        <f t="shared" si="39"/>
        <v>10000</v>
      </c>
    </row>
    <row r="167" spans="1:32" ht="12" customHeight="1" x14ac:dyDescent="0.3">
      <c r="A167" s="9"/>
      <c r="B167" s="148"/>
      <c r="C167" s="208"/>
      <c r="D167" s="306" t="s">
        <v>440</v>
      </c>
      <c r="E167" s="181"/>
      <c r="F167" s="190"/>
      <c r="G167" s="190"/>
      <c r="H167" s="190"/>
      <c r="I167" s="197"/>
      <c r="J167" s="196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268">
        <f t="shared" si="37"/>
        <v>0</v>
      </c>
      <c r="Y167" s="190"/>
      <c r="Z167" s="190"/>
      <c r="AA167" s="190"/>
      <c r="AB167" s="268">
        <f t="shared" si="32"/>
        <v>0</v>
      </c>
      <c r="AC167" s="190"/>
      <c r="AD167" s="205" t="s">
        <v>131</v>
      </c>
      <c r="AE167" s="271">
        <f t="shared" si="38"/>
        <v>0</v>
      </c>
      <c r="AF167" s="266">
        <f t="shared" si="39"/>
        <v>0</v>
      </c>
    </row>
    <row r="168" spans="1:32" ht="12" customHeight="1" x14ac:dyDescent="0.3">
      <c r="A168" s="9"/>
      <c r="B168" s="148"/>
      <c r="C168" s="208"/>
      <c r="D168" s="305" t="s">
        <v>441</v>
      </c>
      <c r="E168" s="181"/>
      <c r="F168" s="190"/>
      <c r="G168" s="190"/>
      <c r="H168" s="190"/>
      <c r="I168" s="197"/>
      <c r="J168" s="196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268">
        <f t="shared" si="37"/>
        <v>0</v>
      </c>
      <c r="Y168" s="190"/>
      <c r="Z168" s="190"/>
      <c r="AA168" s="190"/>
      <c r="AB168" s="268">
        <f t="shared" si="32"/>
        <v>0</v>
      </c>
      <c r="AC168" s="190"/>
      <c r="AD168" s="205">
        <v>100000</v>
      </c>
      <c r="AE168" s="271">
        <f t="shared" ref="AE168:AE174" si="40">SUM(AD168)</f>
        <v>100000</v>
      </c>
      <c r="AF168" s="266">
        <f t="shared" si="39"/>
        <v>100000</v>
      </c>
    </row>
    <row r="169" spans="1:32" ht="12" customHeight="1" x14ac:dyDescent="0.3">
      <c r="A169" s="9"/>
      <c r="B169" s="148"/>
      <c r="C169" s="208"/>
      <c r="D169" s="305" t="s">
        <v>442</v>
      </c>
      <c r="E169" s="181"/>
      <c r="F169" s="190"/>
      <c r="G169" s="190"/>
      <c r="H169" s="190"/>
      <c r="I169" s="197"/>
      <c r="J169" s="196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268">
        <f t="shared" si="37"/>
        <v>0</v>
      </c>
      <c r="Y169" s="190"/>
      <c r="Z169" s="190"/>
      <c r="AA169" s="190"/>
      <c r="AB169" s="268">
        <f t="shared" si="32"/>
        <v>0</v>
      </c>
      <c r="AC169" s="190"/>
      <c r="AD169" s="205">
        <v>130000</v>
      </c>
      <c r="AE169" s="271">
        <f t="shared" si="40"/>
        <v>130000</v>
      </c>
      <c r="AF169" s="266">
        <f t="shared" si="39"/>
        <v>130000</v>
      </c>
    </row>
    <row r="170" spans="1:32" ht="12" customHeight="1" x14ac:dyDescent="0.3">
      <c r="A170" s="9"/>
      <c r="B170" s="148"/>
      <c r="C170" s="208"/>
      <c r="D170" s="305" t="s">
        <v>443</v>
      </c>
      <c r="E170" s="181"/>
      <c r="F170" s="190"/>
      <c r="G170" s="190"/>
      <c r="H170" s="190"/>
      <c r="I170" s="197"/>
      <c r="J170" s="196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268">
        <f t="shared" si="37"/>
        <v>0</v>
      </c>
      <c r="Y170" s="190"/>
      <c r="Z170" s="190"/>
      <c r="AA170" s="190"/>
      <c r="AB170" s="268">
        <f t="shared" si="32"/>
        <v>0</v>
      </c>
      <c r="AC170" s="190"/>
      <c r="AD170" s="205">
        <v>20000</v>
      </c>
      <c r="AE170" s="271">
        <f t="shared" si="40"/>
        <v>20000</v>
      </c>
      <c r="AF170" s="266">
        <f t="shared" si="39"/>
        <v>20000</v>
      </c>
    </row>
    <row r="171" spans="1:32" ht="12" customHeight="1" x14ac:dyDescent="0.3">
      <c r="A171" s="9"/>
      <c r="B171" s="148"/>
      <c r="C171" s="208"/>
      <c r="D171" s="305" t="s">
        <v>444</v>
      </c>
      <c r="E171" s="181"/>
      <c r="F171" s="190"/>
      <c r="G171" s="190"/>
      <c r="H171" s="190"/>
      <c r="I171" s="197"/>
      <c r="J171" s="196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268">
        <f t="shared" si="37"/>
        <v>0</v>
      </c>
      <c r="Y171" s="190"/>
      <c r="Z171" s="190"/>
      <c r="AA171" s="190"/>
      <c r="AB171" s="268">
        <f t="shared" si="32"/>
        <v>0</v>
      </c>
      <c r="AC171" s="190"/>
      <c r="AD171" s="205">
        <v>10000</v>
      </c>
      <c r="AE171" s="271">
        <f t="shared" si="40"/>
        <v>10000</v>
      </c>
      <c r="AF171" s="266">
        <f t="shared" si="39"/>
        <v>10000</v>
      </c>
    </row>
    <row r="172" spans="1:32" ht="12" customHeight="1" x14ac:dyDescent="0.3">
      <c r="A172" s="9"/>
      <c r="B172" s="148"/>
      <c r="C172" s="208"/>
      <c r="D172" s="305" t="s">
        <v>436</v>
      </c>
      <c r="E172" s="181"/>
      <c r="F172" s="190"/>
      <c r="G172" s="190"/>
      <c r="H172" s="190"/>
      <c r="I172" s="197"/>
      <c r="J172" s="196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268">
        <f t="shared" si="37"/>
        <v>0</v>
      </c>
      <c r="Y172" s="190"/>
      <c r="Z172" s="190"/>
      <c r="AA172" s="190"/>
      <c r="AB172" s="268">
        <f t="shared" si="32"/>
        <v>0</v>
      </c>
      <c r="AC172" s="190"/>
      <c r="AD172" s="205">
        <v>15000</v>
      </c>
      <c r="AE172" s="271">
        <f t="shared" si="40"/>
        <v>15000</v>
      </c>
      <c r="AF172" s="266">
        <f t="shared" si="39"/>
        <v>15000</v>
      </c>
    </row>
    <row r="173" spans="1:32" ht="12" customHeight="1" x14ac:dyDescent="0.3">
      <c r="A173" s="9"/>
      <c r="B173" s="148"/>
      <c r="C173" s="208"/>
      <c r="D173" s="305" t="s">
        <v>445</v>
      </c>
      <c r="E173" s="181"/>
      <c r="F173" s="190"/>
      <c r="G173" s="190"/>
      <c r="H173" s="190"/>
      <c r="I173" s="197"/>
      <c r="J173" s="196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268">
        <f t="shared" si="37"/>
        <v>0</v>
      </c>
      <c r="Y173" s="190"/>
      <c r="Z173" s="190"/>
      <c r="AA173" s="190"/>
      <c r="AB173" s="268">
        <f t="shared" si="32"/>
        <v>0</v>
      </c>
      <c r="AC173" s="190"/>
      <c r="AD173" s="205">
        <v>20000</v>
      </c>
      <c r="AE173" s="271">
        <f t="shared" si="40"/>
        <v>20000</v>
      </c>
      <c r="AF173" s="266">
        <f t="shared" si="39"/>
        <v>20000</v>
      </c>
    </row>
    <row r="174" spans="1:32" ht="12" customHeight="1" x14ac:dyDescent="0.3">
      <c r="A174" s="9"/>
      <c r="B174" s="148"/>
      <c r="C174" s="208"/>
      <c r="D174" s="305" t="s">
        <v>446</v>
      </c>
      <c r="E174" s="181"/>
      <c r="F174" s="190"/>
      <c r="G174" s="190"/>
      <c r="H174" s="190"/>
      <c r="I174" s="197"/>
      <c r="J174" s="196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268">
        <f t="shared" si="37"/>
        <v>0</v>
      </c>
      <c r="Y174" s="190"/>
      <c r="Z174" s="190"/>
      <c r="AA174" s="190"/>
      <c r="AB174" s="268">
        <f t="shared" si="32"/>
        <v>0</v>
      </c>
      <c r="AC174" s="190"/>
      <c r="AD174" s="205">
        <v>35000</v>
      </c>
      <c r="AE174" s="271">
        <f t="shared" si="40"/>
        <v>35000</v>
      </c>
      <c r="AF174" s="266">
        <f t="shared" si="39"/>
        <v>35000</v>
      </c>
    </row>
    <row r="175" spans="1:32" ht="12" customHeight="1" x14ac:dyDescent="0.3">
      <c r="A175" s="9"/>
      <c r="B175" s="148"/>
      <c r="C175" s="208"/>
      <c r="D175" s="306" t="s">
        <v>392</v>
      </c>
      <c r="E175" s="181"/>
      <c r="F175" s="190"/>
      <c r="G175" s="190"/>
      <c r="H175" s="190"/>
      <c r="I175" s="197"/>
      <c r="J175" s="196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268">
        <f t="shared" si="37"/>
        <v>0</v>
      </c>
      <c r="Y175" s="190"/>
      <c r="Z175" s="190"/>
      <c r="AA175" s="218"/>
      <c r="AB175" s="268">
        <f t="shared" si="32"/>
        <v>0</v>
      </c>
      <c r="AC175" s="190"/>
      <c r="AD175" s="205" t="s">
        <v>131</v>
      </c>
      <c r="AE175" s="271">
        <f t="shared" si="38"/>
        <v>0</v>
      </c>
      <c r="AF175" s="266">
        <f t="shared" si="39"/>
        <v>0</v>
      </c>
    </row>
    <row r="176" spans="1:32" ht="12" customHeight="1" x14ac:dyDescent="0.3">
      <c r="A176" s="9"/>
      <c r="B176" s="148"/>
      <c r="C176" s="208"/>
      <c r="D176" s="305" t="s">
        <v>447</v>
      </c>
      <c r="E176" s="181"/>
      <c r="F176" s="190"/>
      <c r="G176" s="190"/>
      <c r="H176" s="190"/>
      <c r="I176" s="197"/>
      <c r="J176" s="196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268">
        <f t="shared" si="37"/>
        <v>0</v>
      </c>
      <c r="Y176" s="190"/>
      <c r="Z176" s="190"/>
      <c r="AA176" s="218"/>
      <c r="AB176" s="268">
        <f t="shared" si="32"/>
        <v>0</v>
      </c>
      <c r="AC176" s="190"/>
      <c r="AD176" s="205">
        <v>70000</v>
      </c>
      <c r="AE176" s="271">
        <f>SUM(AD176)</f>
        <v>70000</v>
      </c>
      <c r="AF176" s="266">
        <f t="shared" si="39"/>
        <v>70000</v>
      </c>
    </row>
    <row r="177" spans="1:37" ht="12" customHeight="1" x14ac:dyDescent="0.3">
      <c r="A177" s="9"/>
      <c r="B177" s="148"/>
      <c r="C177" s="208"/>
      <c r="D177" s="305" t="s">
        <v>436</v>
      </c>
      <c r="E177" s="181"/>
      <c r="F177" s="190"/>
      <c r="G177" s="190"/>
      <c r="H177" s="190"/>
      <c r="I177" s="197"/>
      <c r="J177" s="196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268">
        <f t="shared" si="37"/>
        <v>0</v>
      </c>
      <c r="Y177" s="190"/>
      <c r="Z177" s="190"/>
      <c r="AA177" s="218"/>
      <c r="AB177" s="268">
        <f t="shared" si="32"/>
        <v>0</v>
      </c>
      <c r="AC177" s="190"/>
      <c r="AD177" s="205">
        <v>15000</v>
      </c>
      <c r="AE177" s="271">
        <f>SUM(AD177)</f>
        <v>15000</v>
      </c>
      <c r="AF177" s="266">
        <f t="shared" si="39"/>
        <v>15000</v>
      </c>
    </row>
    <row r="178" spans="1:37" ht="12" customHeight="1" x14ac:dyDescent="0.3">
      <c r="A178" s="9"/>
      <c r="B178" s="148"/>
      <c r="C178" s="208"/>
      <c r="D178" s="305" t="s">
        <v>448</v>
      </c>
      <c r="E178" s="181"/>
      <c r="F178" s="190"/>
      <c r="G178" s="190"/>
      <c r="H178" s="190"/>
      <c r="I178" s="197"/>
      <c r="J178" s="196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268">
        <f t="shared" si="37"/>
        <v>0</v>
      </c>
      <c r="Y178" s="190"/>
      <c r="Z178" s="190"/>
      <c r="AA178" s="218"/>
      <c r="AB178" s="268">
        <f t="shared" si="32"/>
        <v>0</v>
      </c>
      <c r="AC178" s="190"/>
      <c r="AD178" s="205">
        <v>30407</v>
      </c>
      <c r="AE178" s="271">
        <f>SUM(AD178)</f>
        <v>30407</v>
      </c>
      <c r="AF178" s="266">
        <f t="shared" si="39"/>
        <v>30407</v>
      </c>
    </row>
    <row r="179" spans="1:37" ht="12" customHeight="1" x14ac:dyDescent="0.3">
      <c r="A179" s="9"/>
      <c r="B179" s="148"/>
      <c r="C179" s="208"/>
      <c r="D179" s="305" t="s">
        <v>449</v>
      </c>
      <c r="E179" s="181"/>
      <c r="F179" s="190"/>
      <c r="G179" s="190"/>
      <c r="H179" s="190"/>
      <c r="I179" s="197"/>
      <c r="J179" s="196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268">
        <f t="shared" si="37"/>
        <v>0</v>
      </c>
      <c r="Y179" s="190"/>
      <c r="Z179" s="190"/>
      <c r="AA179" s="218"/>
      <c r="AB179" s="268">
        <f t="shared" si="32"/>
        <v>0</v>
      </c>
      <c r="AC179" s="190"/>
      <c r="AD179" s="205">
        <v>30000</v>
      </c>
      <c r="AE179" s="271">
        <f>SUM(AD179)</f>
        <v>30000</v>
      </c>
      <c r="AF179" s="266">
        <f t="shared" si="39"/>
        <v>30000</v>
      </c>
    </row>
    <row r="180" spans="1:37" ht="12" customHeight="1" x14ac:dyDescent="0.3">
      <c r="A180" s="9"/>
      <c r="B180" s="148"/>
      <c r="C180" s="208"/>
      <c r="D180" s="305" t="s">
        <v>450</v>
      </c>
      <c r="E180" s="181"/>
      <c r="F180" s="190"/>
      <c r="G180" s="190"/>
      <c r="H180" s="190"/>
      <c r="I180" s="197"/>
      <c r="J180" s="196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268">
        <f t="shared" si="37"/>
        <v>0</v>
      </c>
      <c r="Y180" s="190"/>
      <c r="Z180" s="190"/>
      <c r="AA180" s="218"/>
      <c r="AB180" s="268">
        <f t="shared" si="32"/>
        <v>0</v>
      </c>
      <c r="AC180" s="190"/>
      <c r="AD180" s="205">
        <v>30000</v>
      </c>
      <c r="AE180" s="271">
        <f>SUM(AD180)</f>
        <v>30000</v>
      </c>
      <c r="AF180" s="266">
        <f t="shared" si="39"/>
        <v>30000</v>
      </c>
    </row>
    <row r="181" spans="1:37" ht="12" customHeight="1" x14ac:dyDescent="0.3">
      <c r="A181" s="9"/>
      <c r="B181" s="148"/>
      <c r="C181" s="208"/>
      <c r="D181" s="306" t="s">
        <v>393</v>
      </c>
      <c r="E181" s="181"/>
      <c r="F181" s="190"/>
      <c r="G181" s="190"/>
      <c r="H181" s="190"/>
      <c r="I181" s="197"/>
      <c r="J181" s="196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268">
        <f t="shared" si="37"/>
        <v>0</v>
      </c>
      <c r="Y181" s="190"/>
      <c r="Z181" s="190"/>
      <c r="AA181" s="218"/>
      <c r="AB181" s="268">
        <f t="shared" si="32"/>
        <v>0</v>
      </c>
      <c r="AC181" s="190"/>
      <c r="AD181" s="205" t="s">
        <v>131</v>
      </c>
      <c r="AE181" s="271">
        <f t="shared" si="38"/>
        <v>0</v>
      </c>
      <c r="AF181" s="266">
        <f t="shared" si="39"/>
        <v>0</v>
      </c>
    </row>
    <row r="182" spans="1:37" ht="12" customHeight="1" x14ac:dyDescent="0.3">
      <c r="A182" s="9"/>
      <c r="B182" s="148"/>
      <c r="C182" s="208"/>
      <c r="D182" s="305" t="s">
        <v>451</v>
      </c>
      <c r="E182" s="181"/>
      <c r="F182" s="190"/>
      <c r="G182" s="190"/>
      <c r="H182" s="190"/>
      <c r="I182" s="197"/>
      <c r="J182" s="196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268">
        <f t="shared" si="37"/>
        <v>0</v>
      </c>
      <c r="Y182" s="190"/>
      <c r="Z182" s="190"/>
      <c r="AA182" s="218"/>
      <c r="AB182" s="268">
        <f t="shared" ref="AB182:AB188" si="41">SUM(Y182:AA182)</f>
        <v>0</v>
      </c>
      <c r="AC182" s="190"/>
      <c r="AD182" s="205">
        <v>25000</v>
      </c>
      <c r="AE182" s="271">
        <f t="shared" ref="AE182:AE187" si="42">SUM(AD182)</f>
        <v>25000</v>
      </c>
      <c r="AF182" s="266">
        <f t="shared" si="39"/>
        <v>25000</v>
      </c>
    </row>
    <row r="183" spans="1:37" ht="12" customHeight="1" x14ac:dyDescent="0.3">
      <c r="A183" s="9"/>
      <c r="B183" s="148"/>
      <c r="C183" s="208"/>
      <c r="D183" s="305" t="s">
        <v>436</v>
      </c>
      <c r="E183" s="181"/>
      <c r="F183" s="190"/>
      <c r="G183" s="190"/>
      <c r="H183" s="190"/>
      <c r="I183" s="197"/>
      <c r="J183" s="196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268">
        <f t="shared" si="37"/>
        <v>0</v>
      </c>
      <c r="Y183" s="190"/>
      <c r="Z183" s="190"/>
      <c r="AA183" s="218"/>
      <c r="AB183" s="268">
        <f t="shared" si="41"/>
        <v>0</v>
      </c>
      <c r="AC183" s="190"/>
      <c r="AD183" s="205">
        <v>8000</v>
      </c>
      <c r="AE183" s="271">
        <f t="shared" si="42"/>
        <v>8000</v>
      </c>
      <c r="AF183" s="266">
        <f t="shared" si="39"/>
        <v>8000</v>
      </c>
    </row>
    <row r="184" spans="1:37" ht="12" customHeight="1" x14ac:dyDescent="0.3">
      <c r="A184" s="9"/>
      <c r="B184" s="148"/>
      <c r="C184" s="208"/>
      <c r="D184" s="305" t="s">
        <v>439</v>
      </c>
      <c r="E184" s="181"/>
      <c r="F184" s="190"/>
      <c r="G184" s="190"/>
      <c r="H184" s="190"/>
      <c r="I184" s="197"/>
      <c r="J184" s="196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268">
        <f t="shared" si="37"/>
        <v>0</v>
      </c>
      <c r="Y184" s="190"/>
      <c r="Z184" s="190"/>
      <c r="AA184" s="218"/>
      <c r="AB184" s="268">
        <f t="shared" si="41"/>
        <v>0</v>
      </c>
      <c r="AC184" s="190"/>
      <c r="AD184" s="205">
        <v>25000</v>
      </c>
      <c r="AE184" s="271">
        <f t="shared" si="42"/>
        <v>25000</v>
      </c>
      <c r="AF184" s="266">
        <f t="shared" si="39"/>
        <v>25000</v>
      </c>
    </row>
    <row r="185" spans="1:37" ht="12" customHeight="1" x14ac:dyDescent="0.3">
      <c r="A185" s="9"/>
      <c r="B185" s="148"/>
      <c r="C185" s="208"/>
      <c r="D185" s="306" t="s">
        <v>452</v>
      </c>
      <c r="E185" s="181"/>
      <c r="F185" s="190"/>
      <c r="G185" s="190"/>
      <c r="H185" s="190"/>
      <c r="I185" s="197"/>
      <c r="J185" s="196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268">
        <f t="shared" si="37"/>
        <v>0</v>
      </c>
      <c r="Y185" s="190"/>
      <c r="Z185" s="190"/>
      <c r="AA185" s="218"/>
      <c r="AB185" s="268">
        <f t="shared" si="41"/>
        <v>0</v>
      </c>
      <c r="AC185" s="190"/>
      <c r="AD185" s="205">
        <v>120000</v>
      </c>
      <c r="AE185" s="271">
        <f t="shared" si="42"/>
        <v>120000</v>
      </c>
      <c r="AF185" s="266">
        <f t="shared" si="39"/>
        <v>120000</v>
      </c>
    </row>
    <row r="186" spans="1:37" ht="12" customHeight="1" x14ac:dyDescent="0.3">
      <c r="A186" s="9"/>
      <c r="B186" s="148"/>
      <c r="C186" s="208"/>
      <c r="D186" s="306" t="s">
        <v>453</v>
      </c>
      <c r="E186" s="181"/>
      <c r="F186" s="190"/>
      <c r="G186" s="190"/>
      <c r="H186" s="190"/>
      <c r="I186" s="197"/>
      <c r="J186" s="196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268">
        <f t="shared" si="37"/>
        <v>0</v>
      </c>
      <c r="Y186" s="190"/>
      <c r="Z186" s="190"/>
      <c r="AA186" s="218"/>
      <c r="AB186" s="268">
        <f t="shared" si="41"/>
        <v>0</v>
      </c>
      <c r="AC186" s="190"/>
      <c r="AD186" s="205">
        <v>30000</v>
      </c>
      <c r="AE186" s="271">
        <f t="shared" si="42"/>
        <v>30000</v>
      </c>
      <c r="AF186" s="266">
        <f t="shared" si="39"/>
        <v>30000</v>
      </c>
    </row>
    <row r="187" spans="1:37" ht="12" customHeight="1" x14ac:dyDescent="0.3">
      <c r="A187" s="9"/>
      <c r="B187" s="148"/>
      <c r="C187" s="208"/>
      <c r="D187" s="306" t="s">
        <v>454</v>
      </c>
      <c r="E187" s="181"/>
      <c r="F187" s="190"/>
      <c r="G187" s="190"/>
      <c r="H187" s="190"/>
      <c r="I187" s="197"/>
      <c r="J187" s="196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268">
        <f t="shared" si="37"/>
        <v>0</v>
      </c>
      <c r="Y187" s="190"/>
      <c r="Z187" s="190"/>
      <c r="AA187" s="218"/>
      <c r="AB187" s="268">
        <f t="shared" si="41"/>
        <v>0</v>
      </c>
      <c r="AC187" s="190"/>
      <c r="AD187" s="205">
        <v>20000</v>
      </c>
      <c r="AE187" s="271">
        <f t="shared" si="42"/>
        <v>20000</v>
      </c>
      <c r="AF187" s="266">
        <f t="shared" si="39"/>
        <v>20000</v>
      </c>
    </row>
    <row r="188" spans="1:37" ht="12" customHeight="1" x14ac:dyDescent="0.3">
      <c r="A188" s="9"/>
      <c r="B188" s="148"/>
      <c r="C188" s="208"/>
      <c r="D188" s="307" t="s">
        <v>455</v>
      </c>
      <c r="E188" s="181"/>
      <c r="F188" s="190"/>
      <c r="G188" s="190"/>
      <c r="H188" s="190"/>
      <c r="I188" s="197"/>
      <c r="J188" s="196"/>
      <c r="K188" s="190"/>
      <c r="L188" s="190"/>
      <c r="M188" s="190"/>
      <c r="N188" s="190"/>
      <c r="O188" s="190">
        <v>13292.15</v>
      </c>
      <c r="P188" s="190"/>
      <c r="Q188" s="190"/>
      <c r="R188" s="190"/>
      <c r="S188" s="190"/>
      <c r="T188" s="190"/>
      <c r="U188" s="190"/>
      <c r="V188" s="190"/>
      <c r="W188" s="190"/>
      <c r="X188" s="268">
        <f t="shared" si="37"/>
        <v>13292.15</v>
      </c>
      <c r="Y188" s="190"/>
      <c r="Z188" s="190"/>
      <c r="AA188" s="218"/>
      <c r="AB188" s="268">
        <f t="shared" si="41"/>
        <v>0</v>
      </c>
      <c r="AC188" s="190"/>
      <c r="AD188" s="205">
        <v>0</v>
      </c>
      <c r="AE188" s="271">
        <v>0</v>
      </c>
      <c r="AF188" s="266">
        <f t="shared" si="39"/>
        <v>13292.15</v>
      </c>
    </row>
    <row r="189" spans="1:37" ht="12" customHeight="1" x14ac:dyDescent="0.3">
      <c r="A189" s="9"/>
      <c r="B189" s="149"/>
      <c r="C189" s="219"/>
      <c r="D189" s="220" t="s">
        <v>224</v>
      </c>
      <c r="E189" s="199"/>
      <c r="F189" s="221"/>
      <c r="G189" s="221">
        <v>300000</v>
      </c>
      <c r="H189" s="221"/>
      <c r="I189" s="198"/>
      <c r="J189" s="296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68">
        <f t="shared" si="37"/>
        <v>300000</v>
      </c>
      <c r="Y189" s="221"/>
      <c r="Z189" s="221"/>
      <c r="AA189" s="222"/>
      <c r="AB189" s="268">
        <f t="shared" ref="AB189:AB190" si="43">SUM(Y189:AA189)</f>
        <v>0</v>
      </c>
      <c r="AC189" s="221"/>
      <c r="AD189" s="223">
        <v>0</v>
      </c>
      <c r="AE189" s="271">
        <f t="shared" ref="AE189:AE190" si="44">SUM(AC189:AD189)</f>
        <v>0</v>
      </c>
      <c r="AF189" s="266">
        <f t="shared" si="39"/>
        <v>300000</v>
      </c>
    </row>
    <row r="190" spans="1:37" ht="12" customHeight="1" x14ac:dyDescent="0.3">
      <c r="A190" s="9"/>
      <c r="B190" s="233"/>
      <c r="C190" s="17"/>
      <c r="D190" s="234" t="s">
        <v>405</v>
      </c>
      <c r="E190" s="235">
        <v>50000</v>
      </c>
      <c r="F190" s="235"/>
      <c r="G190" s="235"/>
      <c r="H190" s="235"/>
      <c r="I190" s="236"/>
      <c r="J190" s="297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68">
        <f t="shared" si="37"/>
        <v>50000</v>
      </c>
      <c r="Y190" s="235"/>
      <c r="Z190" s="235"/>
      <c r="AA190" s="237"/>
      <c r="AB190" s="268">
        <f t="shared" si="43"/>
        <v>0</v>
      </c>
      <c r="AC190" s="235"/>
      <c r="AD190" s="238">
        <v>0</v>
      </c>
      <c r="AE190" s="271">
        <f t="shared" si="44"/>
        <v>0</v>
      </c>
      <c r="AF190" s="266">
        <f t="shared" si="39"/>
        <v>50000</v>
      </c>
      <c r="AG190" s="282"/>
      <c r="AH190" s="283"/>
      <c r="AI190" s="239"/>
      <c r="AJ190" s="239"/>
      <c r="AK190" s="239"/>
    </row>
    <row r="191" spans="1:37" ht="14.1" customHeight="1" x14ac:dyDescent="0.3">
      <c r="A191" s="9"/>
      <c r="B191" s="148"/>
      <c r="C191" s="206" t="s">
        <v>131</v>
      </c>
      <c r="D191" s="194" t="s">
        <v>424</v>
      </c>
      <c r="E191" s="205"/>
      <c r="F191" s="190"/>
      <c r="G191" s="190"/>
      <c r="H191" s="190"/>
      <c r="I191" s="197"/>
      <c r="J191" s="196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268">
        <f t="shared" si="37"/>
        <v>0</v>
      </c>
      <c r="Y191" s="190"/>
      <c r="Z191" s="190"/>
      <c r="AA191" s="190">
        <v>100000</v>
      </c>
      <c r="AB191" s="268">
        <f>SUM(Y191:AA191)</f>
        <v>100000</v>
      </c>
      <c r="AC191" s="190"/>
      <c r="AD191" s="190">
        <v>0</v>
      </c>
      <c r="AE191" s="271">
        <f>SUM(AC191:AD191)</f>
        <v>0</v>
      </c>
      <c r="AF191" s="266">
        <f t="shared" si="39"/>
        <v>100000</v>
      </c>
    </row>
    <row r="192" spans="1:37" s="154" customFormat="1" ht="12" customHeight="1" x14ac:dyDescent="0.3">
      <c r="A192" s="153"/>
      <c r="B192" s="259" t="s">
        <v>38</v>
      </c>
      <c r="C192" s="260"/>
      <c r="D192" s="261"/>
      <c r="E192" s="247">
        <f>SUM(E39:E190)</f>
        <v>16836200</v>
      </c>
      <c r="F192" s="247">
        <f>SUM(F40:F175)</f>
        <v>6430000</v>
      </c>
      <c r="G192" s="247">
        <f>SUM(G40:G189)</f>
        <v>673792</v>
      </c>
      <c r="H192" s="247">
        <f>SUM(H39:H191)</f>
        <v>979584</v>
      </c>
      <c r="I192" s="247">
        <f t="shared" ref="I192:N192" si="45">SUM(I40:I175)</f>
        <v>390000</v>
      </c>
      <c r="J192" s="247">
        <f t="shared" si="45"/>
        <v>516661.05</v>
      </c>
      <c r="K192" s="247">
        <f t="shared" si="45"/>
        <v>505000</v>
      </c>
      <c r="L192" s="247">
        <f t="shared" si="45"/>
        <v>1315000</v>
      </c>
      <c r="M192" s="247">
        <f t="shared" si="45"/>
        <v>494000</v>
      </c>
      <c r="N192" s="247">
        <f t="shared" si="45"/>
        <v>394000</v>
      </c>
      <c r="O192" s="247">
        <f>SUM(O40:O191)</f>
        <v>523292.15</v>
      </c>
      <c r="P192" s="247">
        <f t="shared" ref="P192:U192" si="46">SUM(P40:P175)</f>
        <v>333000</v>
      </c>
      <c r="Q192" s="247">
        <f t="shared" si="46"/>
        <v>30000</v>
      </c>
      <c r="R192" s="247">
        <f t="shared" si="46"/>
        <v>12000</v>
      </c>
      <c r="S192" s="247">
        <f t="shared" si="46"/>
        <v>12000</v>
      </c>
      <c r="T192" s="247">
        <f t="shared" si="46"/>
        <v>12000</v>
      </c>
      <c r="U192" s="247">
        <f t="shared" si="46"/>
        <v>121000</v>
      </c>
      <c r="V192" s="247">
        <f>SUM(V38:V190)</f>
        <v>12000</v>
      </c>
      <c r="W192" s="247">
        <f>SUM(W40:W175)</f>
        <v>36000</v>
      </c>
      <c r="X192" s="254">
        <f>SUM(E192:W192)</f>
        <v>29625529.199999999</v>
      </c>
      <c r="Y192" s="247">
        <f>SUM(Y40:Y175)</f>
        <v>1295000</v>
      </c>
      <c r="Z192" s="247">
        <f>SUM(Z40:Z175)</f>
        <v>150000</v>
      </c>
      <c r="AA192" s="247">
        <f>SUM(AA40:AA191)</f>
        <v>707600</v>
      </c>
      <c r="AB192" s="249">
        <f>SUM(AA192,Z192,Y192)</f>
        <v>2152600</v>
      </c>
      <c r="AC192" s="247">
        <f>SUM(AC40:AC175)</f>
        <v>3253600</v>
      </c>
      <c r="AD192" s="247">
        <f>SUM(AD40:AD191)</f>
        <v>1541911.3</v>
      </c>
      <c r="AE192" s="249">
        <f>SUM(AD192,AC192)</f>
        <v>4795511.3</v>
      </c>
      <c r="AF192" s="275">
        <f>SUM(AF40:AF191)</f>
        <v>36573640.5</v>
      </c>
      <c r="AG192" s="284">
        <v>33013862</v>
      </c>
      <c r="AH192" s="285">
        <f>SUM(AF192-AG192)</f>
        <v>3559778.5</v>
      </c>
      <c r="AI192" s="239"/>
      <c r="AJ192" s="239"/>
      <c r="AK192" s="239"/>
    </row>
    <row r="193" spans="1:37" s="154" customFormat="1" ht="12" customHeight="1" x14ac:dyDescent="0.3">
      <c r="A193" s="156"/>
      <c r="B193" s="157"/>
      <c r="C193" s="158"/>
      <c r="D193" s="159"/>
      <c r="E193" s="160"/>
      <c r="F193" s="161"/>
      <c r="G193" s="161"/>
      <c r="H193" s="161"/>
      <c r="I193" s="161"/>
      <c r="J193" s="298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8"/>
      <c r="Y193" s="161"/>
      <c r="Z193" s="161"/>
      <c r="AA193" s="161"/>
      <c r="AB193" s="161"/>
      <c r="AC193" s="161"/>
      <c r="AD193" s="161"/>
      <c r="AE193" s="161"/>
      <c r="AF193" s="322"/>
      <c r="AG193" s="284">
        <f>SUM(X192,AB192,AE192)</f>
        <v>36573640.5</v>
      </c>
      <c r="AH193" s="283"/>
      <c r="AI193" s="239"/>
      <c r="AJ193" s="239"/>
      <c r="AK193" s="239"/>
    </row>
    <row r="194" spans="1:37" s="154" customFormat="1" ht="12" customHeight="1" x14ac:dyDescent="0.3">
      <c r="A194" s="156"/>
      <c r="B194" s="169"/>
      <c r="C194" s="170"/>
      <c r="D194" s="171"/>
      <c r="E194" s="172"/>
      <c r="F194" s="173"/>
      <c r="G194" s="173"/>
      <c r="H194" s="173"/>
      <c r="I194" s="173"/>
      <c r="J194" s="299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324"/>
      <c r="Y194" s="173"/>
      <c r="Z194" s="173"/>
      <c r="AA194" s="173"/>
      <c r="AB194" s="324"/>
      <c r="AC194" s="173"/>
      <c r="AD194" s="173"/>
      <c r="AE194" s="324"/>
      <c r="AF194" s="323"/>
      <c r="AG194" s="284">
        <f>SUM(E192:W192,Y192:AA192,AC192:AD192)</f>
        <v>36573640.5</v>
      </c>
      <c r="AH194" s="283"/>
      <c r="AI194" s="239"/>
      <c r="AJ194" s="239"/>
      <c r="AK194" s="239"/>
    </row>
    <row r="195" spans="1:37" ht="15.6" x14ac:dyDescent="0.3">
      <c r="B195" s="2"/>
      <c r="C195" s="1"/>
      <c r="D195" s="150"/>
      <c r="E195" s="343" t="s">
        <v>122</v>
      </c>
      <c r="F195" s="344"/>
      <c r="G195" s="344"/>
      <c r="H195" s="344"/>
      <c r="I195" s="344"/>
      <c r="J195" s="344"/>
      <c r="K195" s="344"/>
      <c r="L195" s="344"/>
      <c r="M195" s="344"/>
      <c r="N195" s="344"/>
      <c r="O195" s="344"/>
      <c r="P195" s="344"/>
      <c r="Q195" s="344"/>
      <c r="R195" s="344"/>
      <c r="S195" s="344"/>
      <c r="T195" s="344"/>
      <c r="U195" s="344"/>
      <c r="V195" s="344"/>
      <c r="W195" s="345"/>
      <c r="X195" s="162"/>
      <c r="Y195" s="349" t="s">
        <v>123</v>
      </c>
      <c r="Z195" s="350"/>
      <c r="AA195" s="350"/>
      <c r="AB195" s="164"/>
      <c r="AC195" s="349" t="s">
        <v>124</v>
      </c>
      <c r="AD195" s="353"/>
      <c r="AE195" s="166"/>
      <c r="AF195" s="43"/>
      <c r="AG195" s="282"/>
      <c r="AH195" s="283"/>
      <c r="AI195" s="239"/>
      <c r="AJ195" s="239"/>
      <c r="AK195" s="239"/>
    </row>
    <row r="196" spans="1:37" ht="15.6" x14ac:dyDescent="0.3">
      <c r="B196" s="77"/>
      <c r="C196" s="32"/>
      <c r="D196" s="33"/>
      <c r="E196" s="346"/>
      <c r="F196" s="347"/>
      <c r="G196" s="347"/>
      <c r="H196" s="347"/>
      <c r="I196" s="347"/>
      <c r="J196" s="347"/>
      <c r="K196" s="347"/>
      <c r="L196" s="347"/>
      <c r="M196" s="347"/>
      <c r="N196" s="347"/>
      <c r="O196" s="347"/>
      <c r="P196" s="347"/>
      <c r="Q196" s="347"/>
      <c r="R196" s="347"/>
      <c r="S196" s="347"/>
      <c r="T196" s="347"/>
      <c r="U196" s="347"/>
      <c r="V196" s="347"/>
      <c r="W196" s="348"/>
      <c r="X196" s="163"/>
      <c r="Y196" s="351"/>
      <c r="Z196" s="352"/>
      <c r="AA196" s="352"/>
      <c r="AB196" s="165"/>
      <c r="AC196" s="351"/>
      <c r="AD196" s="354"/>
      <c r="AE196" s="167"/>
      <c r="AF196" s="144"/>
      <c r="AG196" s="282"/>
      <c r="AH196" s="283"/>
      <c r="AI196" s="239"/>
      <c r="AJ196" s="239"/>
      <c r="AK196" s="239"/>
    </row>
    <row r="197" spans="1:37" x14ac:dyDescent="0.3">
      <c r="A197" s="2"/>
      <c r="B197" s="2"/>
      <c r="C197" s="1"/>
      <c r="D197" s="355" t="s">
        <v>0</v>
      </c>
      <c r="E197" s="339" t="s">
        <v>70</v>
      </c>
      <c r="F197" s="339" t="s">
        <v>71</v>
      </c>
      <c r="G197" s="357" t="s">
        <v>72</v>
      </c>
      <c r="H197" s="339" t="s">
        <v>74</v>
      </c>
      <c r="I197" s="339" t="s">
        <v>73</v>
      </c>
      <c r="J197" s="359" t="s">
        <v>75</v>
      </c>
      <c r="K197" s="339" t="s">
        <v>76</v>
      </c>
      <c r="L197" s="339" t="s">
        <v>77</v>
      </c>
      <c r="M197" s="339" t="s">
        <v>87</v>
      </c>
      <c r="N197" s="339" t="s">
        <v>83</v>
      </c>
      <c r="O197" s="339" t="s">
        <v>115</v>
      </c>
      <c r="P197" s="339" t="s">
        <v>85</v>
      </c>
      <c r="Q197" s="339" t="s">
        <v>84</v>
      </c>
      <c r="R197" s="339" t="s">
        <v>116</v>
      </c>
      <c r="S197" s="339" t="s">
        <v>117</v>
      </c>
      <c r="T197" s="339" t="s">
        <v>118</v>
      </c>
      <c r="U197" s="339" t="s">
        <v>119</v>
      </c>
      <c r="V197" s="339" t="s">
        <v>377</v>
      </c>
      <c r="W197" s="339" t="s">
        <v>120</v>
      </c>
      <c r="X197" s="22" t="s">
        <v>125</v>
      </c>
      <c r="Y197" s="339" t="s">
        <v>78</v>
      </c>
      <c r="Z197" s="339" t="s">
        <v>79</v>
      </c>
      <c r="AA197" s="339" t="s">
        <v>80</v>
      </c>
      <c r="AB197" s="22" t="s">
        <v>125</v>
      </c>
      <c r="AC197" s="339" t="s">
        <v>81</v>
      </c>
      <c r="AD197" s="339" t="s">
        <v>82</v>
      </c>
      <c r="AE197" s="36" t="s">
        <v>86</v>
      </c>
      <c r="AF197" s="341" t="s">
        <v>86</v>
      </c>
      <c r="AG197" s="282"/>
      <c r="AH197" s="283"/>
      <c r="AI197" s="239"/>
      <c r="AJ197" s="239"/>
      <c r="AK197" s="239"/>
    </row>
    <row r="198" spans="1:37" x14ac:dyDescent="0.3">
      <c r="A198" s="3"/>
      <c r="B198" s="77"/>
      <c r="C198" s="32"/>
      <c r="D198" s="356"/>
      <c r="E198" s="340"/>
      <c r="F198" s="340"/>
      <c r="G198" s="358"/>
      <c r="H198" s="340"/>
      <c r="I198" s="340"/>
      <c r="J198" s="360"/>
      <c r="K198" s="340"/>
      <c r="L198" s="340"/>
      <c r="M198" s="340"/>
      <c r="N198" s="340"/>
      <c r="O198" s="340"/>
      <c r="P198" s="340"/>
      <c r="Q198" s="340"/>
      <c r="R198" s="340"/>
      <c r="S198" s="340"/>
      <c r="T198" s="340"/>
      <c r="U198" s="340"/>
      <c r="V198" s="340"/>
      <c r="W198" s="340"/>
      <c r="X198" s="23" t="s">
        <v>126</v>
      </c>
      <c r="Y198" s="340"/>
      <c r="Z198" s="340"/>
      <c r="AA198" s="340"/>
      <c r="AB198" s="23" t="s">
        <v>127</v>
      </c>
      <c r="AC198" s="340"/>
      <c r="AD198" s="340"/>
      <c r="AE198" s="37" t="s">
        <v>128</v>
      </c>
      <c r="AF198" s="342"/>
    </row>
    <row r="199" spans="1:37" s="4" customFormat="1" ht="12" customHeight="1" x14ac:dyDescent="0.3">
      <c r="A199" s="9"/>
      <c r="B199" s="224" t="s">
        <v>368</v>
      </c>
      <c r="C199" s="225"/>
      <c r="D199" s="225"/>
      <c r="E199" s="227"/>
      <c r="F199" s="227"/>
      <c r="G199" s="227"/>
      <c r="H199" s="227"/>
      <c r="I199" s="227"/>
      <c r="J199" s="300"/>
      <c r="K199" s="227"/>
      <c r="L199" s="227"/>
      <c r="M199" s="227"/>
      <c r="N199" s="227" t="s">
        <v>131</v>
      </c>
      <c r="O199" s="227"/>
      <c r="P199" s="227"/>
      <c r="Q199" s="227"/>
      <c r="R199" s="227"/>
      <c r="S199" s="227"/>
      <c r="T199" s="227"/>
      <c r="U199" s="227"/>
      <c r="V199" s="227"/>
      <c r="W199" s="227"/>
      <c r="X199" s="177" t="s">
        <v>402</v>
      </c>
      <c r="Y199" s="176"/>
      <c r="Z199" s="176"/>
      <c r="AA199" s="176"/>
      <c r="AB199" s="177" t="s">
        <v>403</v>
      </c>
      <c r="AC199" s="176"/>
      <c r="AD199" s="176"/>
      <c r="AE199" s="228" t="s">
        <v>404</v>
      </c>
      <c r="AF199" s="229" t="s">
        <v>86</v>
      </c>
      <c r="AG199" s="135"/>
      <c r="AH199" s="135"/>
    </row>
    <row r="200" spans="1:37" ht="14.1" customHeight="1" x14ac:dyDescent="0.3">
      <c r="A200" s="9" t="s">
        <v>39</v>
      </c>
      <c r="B200" s="178"/>
      <c r="C200" s="184" t="s">
        <v>245</v>
      </c>
      <c r="D200" s="184"/>
      <c r="E200" s="190"/>
      <c r="F200" s="190"/>
      <c r="G200" s="190"/>
      <c r="H200" s="190"/>
      <c r="I200" s="190"/>
      <c r="J200" s="196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268"/>
      <c r="Y200" s="190"/>
      <c r="Z200" s="190"/>
      <c r="AA200" s="190"/>
      <c r="AB200" s="268"/>
      <c r="AC200" s="190"/>
      <c r="AD200" s="190"/>
      <c r="AE200" s="265"/>
      <c r="AF200" s="262"/>
    </row>
    <row r="201" spans="1:37" ht="14.1" customHeight="1" x14ac:dyDescent="0.3">
      <c r="A201" s="9"/>
      <c r="B201" s="193"/>
      <c r="C201" s="208" t="s">
        <v>40</v>
      </c>
      <c r="D201" s="194"/>
      <c r="E201" s="230"/>
      <c r="F201" s="190"/>
      <c r="G201" s="190"/>
      <c r="H201" s="190"/>
      <c r="I201" s="197"/>
      <c r="J201" s="196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268"/>
      <c r="Y201" s="190"/>
      <c r="Z201" s="190"/>
      <c r="AA201" s="190"/>
      <c r="AB201" s="268"/>
      <c r="AC201" s="190"/>
      <c r="AD201" s="190"/>
      <c r="AE201" s="268"/>
      <c r="AF201" s="263"/>
    </row>
    <row r="202" spans="1:37" ht="14.1" customHeight="1" x14ac:dyDescent="0.3">
      <c r="A202" s="9"/>
      <c r="B202" s="193"/>
      <c r="C202" s="189"/>
      <c r="D202" s="208" t="s">
        <v>394</v>
      </c>
      <c r="E202" s="231">
        <v>30000</v>
      </c>
      <c r="F202" s="190"/>
      <c r="G202" s="190"/>
      <c r="H202" s="190"/>
      <c r="I202" s="197"/>
      <c r="J202" s="196">
        <v>45792</v>
      </c>
      <c r="K202" s="190"/>
      <c r="L202" s="190"/>
      <c r="M202" s="190">
        <v>50000</v>
      </c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268">
        <f t="shared" ref="X202:X207" si="47">SUM(E202:W202)</f>
        <v>125792</v>
      </c>
      <c r="Y202" s="190"/>
      <c r="Z202" s="190"/>
      <c r="AA202" s="190">
        <v>55000</v>
      </c>
      <c r="AB202" s="268">
        <f>SUM(Y202:AA202)</f>
        <v>55000</v>
      </c>
      <c r="AC202" s="190"/>
      <c r="AD202" s="190">
        <v>40000</v>
      </c>
      <c r="AE202" s="268">
        <f>SUM(AC202:AD202)</f>
        <v>40000</v>
      </c>
      <c r="AF202" s="272">
        <f>SUM(X202,AB202,AE202)</f>
        <v>220792</v>
      </c>
    </row>
    <row r="203" spans="1:37" ht="14.1" customHeight="1" x14ac:dyDescent="0.3">
      <c r="A203" s="9"/>
      <c r="B203" s="193"/>
      <c r="C203" s="189"/>
      <c r="D203" s="208" t="s">
        <v>461</v>
      </c>
      <c r="E203" s="231"/>
      <c r="F203" s="190"/>
      <c r="G203" s="190">
        <v>30000</v>
      </c>
      <c r="H203" s="190"/>
      <c r="I203" s="197"/>
      <c r="J203" s="196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268">
        <f t="shared" si="47"/>
        <v>30000</v>
      </c>
      <c r="Y203" s="190"/>
      <c r="Z203" s="190"/>
      <c r="AA203" s="190"/>
      <c r="AB203" s="268">
        <f>SUM(Y203:AA203)</f>
        <v>0</v>
      </c>
      <c r="AC203" s="190"/>
      <c r="AD203" s="190"/>
      <c r="AE203" s="268">
        <f t="shared" ref="AE203:AE204" si="48">SUM(AC203:AD203)</f>
        <v>0</v>
      </c>
      <c r="AF203" s="272">
        <f>SUM(X203,AB203,AE203)</f>
        <v>30000</v>
      </c>
    </row>
    <row r="204" spans="1:37" ht="14.1" customHeight="1" x14ac:dyDescent="0.3">
      <c r="A204" s="9"/>
      <c r="B204" s="193"/>
      <c r="C204" s="189"/>
      <c r="D204" s="208" t="s">
        <v>400</v>
      </c>
      <c r="E204" s="231"/>
      <c r="F204" s="190"/>
      <c r="G204" s="190"/>
      <c r="H204" s="190"/>
      <c r="I204" s="197"/>
      <c r="J204" s="196"/>
      <c r="K204" s="190"/>
      <c r="L204" s="190">
        <v>200000</v>
      </c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268">
        <f t="shared" si="47"/>
        <v>200000</v>
      </c>
      <c r="Y204" s="190"/>
      <c r="Z204" s="190"/>
      <c r="AA204" s="190"/>
      <c r="AB204" s="268">
        <f t="shared" ref="AB204" si="49">SUM(Y204:AA204)</f>
        <v>0</v>
      </c>
      <c r="AC204" s="190"/>
      <c r="AD204" s="190"/>
      <c r="AE204" s="268">
        <f t="shared" si="48"/>
        <v>0</v>
      </c>
      <c r="AF204" s="272">
        <f t="shared" ref="AF204" si="50">SUM(X204,AB204,AE204)</f>
        <v>200000</v>
      </c>
    </row>
    <row r="205" spans="1:37" ht="14.1" customHeight="1" x14ac:dyDescent="0.3">
      <c r="A205" s="9"/>
      <c r="B205" s="193"/>
      <c r="C205" s="189"/>
      <c r="D205" s="208" t="s">
        <v>457</v>
      </c>
      <c r="E205" s="231">
        <v>40000</v>
      </c>
      <c r="F205" s="190"/>
      <c r="G205" s="190"/>
      <c r="H205" s="190"/>
      <c r="I205" s="197"/>
      <c r="J205" s="196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268">
        <f t="shared" si="47"/>
        <v>40000</v>
      </c>
      <c r="Y205" s="190"/>
      <c r="Z205" s="190"/>
      <c r="AA205" s="190"/>
      <c r="AB205" s="268">
        <f>SUM(Y205:AA205)</f>
        <v>0</v>
      </c>
      <c r="AC205" s="190"/>
      <c r="AD205" s="190"/>
      <c r="AE205" s="268">
        <f t="shared" ref="AE205:AE208" si="51">SUM(AC205:AD205)</f>
        <v>0</v>
      </c>
      <c r="AF205" s="272">
        <f t="shared" ref="AF205:AF216" si="52">SUM(X205,AB205,AE205)</f>
        <v>40000</v>
      </c>
    </row>
    <row r="206" spans="1:37" ht="14.1" customHeight="1" x14ac:dyDescent="0.3">
      <c r="A206" s="9"/>
      <c r="B206" s="193"/>
      <c r="C206" s="189"/>
      <c r="D206" s="208" t="s">
        <v>458</v>
      </c>
      <c r="E206" s="231">
        <v>25000</v>
      </c>
      <c r="F206" s="190"/>
      <c r="G206" s="190"/>
      <c r="H206" s="190"/>
      <c r="I206" s="197"/>
      <c r="J206" s="196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268">
        <f t="shared" si="47"/>
        <v>25000</v>
      </c>
      <c r="Y206" s="190"/>
      <c r="Z206" s="190"/>
      <c r="AA206" s="190"/>
      <c r="AB206" s="268">
        <f>SUM(Y206:AA206)</f>
        <v>0</v>
      </c>
      <c r="AC206" s="190"/>
      <c r="AD206" s="190"/>
      <c r="AE206" s="268">
        <f t="shared" si="51"/>
        <v>0</v>
      </c>
      <c r="AF206" s="272">
        <f t="shared" si="52"/>
        <v>25000</v>
      </c>
    </row>
    <row r="207" spans="1:37" ht="14.1" customHeight="1" x14ac:dyDescent="0.3">
      <c r="A207" s="9"/>
      <c r="B207" s="193"/>
      <c r="C207" s="209" t="s">
        <v>225</v>
      </c>
      <c r="D207" s="209"/>
      <c r="E207" s="230"/>
      <c r="F207" s="190"/>
      <c r="G207" s="190"/>
      <c r="H207" s="190"/>
      <c r="I207" s="186"/>
      <c r="J207" s="196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268">
        <f t="shared" si="47"/>
        <v>0</v>
      </c>
      <c r="Y207" s="190"/>
      <c r="Z207" s="190"/>
      <c r="AA207" s="190"/>
      <c r="AB207" s="268">
        <f>SUM(Y207:AA207)</f>
        <v>0</v>
      </c>
      <c r="AC207" s="190"/>
      <c r="AD207" s="190"/>
      <c r="AE207" s="268">
        <f t="shared" si="51"/>
        <v>0</v>
      </c>
      <c r="AF207" s="272">
        <f t="shared" si="52"/>
        <v>0</v>
      </c>
    </row>
    <row r="208" spans="1:37" ht="14.1" customHeight="1" x14ac:dyDescent="0.3">
      <c r="A208" s="9"/>
      <c r="B208" s="193"/>
      <c r="C208" s="209"/>
      <c r="D208" s="208" t="s">
        <v>418</v>
      </c>
      <c r="E208" s="231">
        <v>50000</v>
      </c>
      <c r="F208" s="190"/>
      <c r="G208" s="190">
        <v>50000</v>
      </c>
      <c r="H208" s="190"/>
      <c r="I208" s="190" t="s">
        <v>131</v>
      </c>
      <c r="J208" s="191">
        <v>60000</v>
      </c>
      <c r="K208" s="190"/>
      <c r="L208" s="190"/>
      <c r="M208" s="190"/>
      <c r="N208" s="190"/>
      <c r="O208" s="190">
        <v>65000</v>
      </c>
      <c r="P208" s="190"/>
      <c r="Q208" s="190"/>
      <c r="R208" s="190"/>
      <c r="S208" s="190"/>
      <c r="T208" s="190"/>
      <c r="U208" s="190"/>
      <c r="V208" s="190"/>
      <c r="W208" s="190"/>
      <c r="X208" s="268">
        <f t="shared" ref="X208:X218" si="53">SUM(E208:W208)</f>
        <v>225000</v>
      </c>
      <c r="Y208" s="190"/>
      <c r="Z208" s="190"/>
      <c r="AA208" s="190"/>
      <c r="AB208" s="268">
        <f t="shared" ref="AB208:AB219" si="54">SUM(Y208:AA208)</f>
        <v>0</v>
      </c>
      <c r="AC208" s="190"/>
      <c r="AD208" s="190"/>
      <c r="AE208" s="268">
        <f t="shared" si="51"/>
        <v>0</v>
      </c>
      <c r="AF208" s="272">
        <f>SUM(X208,AB208,AE208)</f>
        <v>225000</v>
      </c>
    </row>
    <row r="209" spans="1:32" ht="14.1" customHeight="1" x14ac:dyDescent="0.3">
      <c r="A209" s="9"/>
      <c r="B209" s="193"/>
      <c r="C209" s="195"/>
      <c r="D209" s="208" t="s">
        <v>395</v>
      </c>
      <c r="E209" s="231"/>
      <c r="F209" s="190"/>
      <c r="G209" s="190"/>
      <c r="H209" s="190">
        <v>100000</v>
      </c>
      <c r="I209" s="197"/>
      <c r="J209" s="196"/>
      <c r="K209" s="190">
        <v>65000</v>
      </c>
      <c r="L209" s="190">
        <v>60000</v>
      </c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268">
        <f>SUM(E209:W209)</f>
        <v>225000</v>
      </c>
      <c r="Y209" s="190"/>
      <c r="Z209" s="190"/>
      <c r="AA209" s="190">
        <v>55000</v>
      </c>
      <c r="AB209" s="268">
        <f t="shared" si="54"/>
        <v>55000</v>
      </c>
      <c r="AC209" s="190">
        <v>60000</v>
      </c>
      <c r="AD209" s="190">
        <v>40000</v>
      </c>
      <c r="AE209" s="268">
        <f>SUM(AC209:AD209)</f>
        <v>100000</v>
      </c>
      <c r="AF209" s="272">
        <f t="shared" si="52"/>
        <v>380000</v>
      </c>
    </row>
    <row r="210" spans="1:32" ht="14.1" customHeight="1" x14ac:dyDescent="0.3">
      <c r="A210" s="9"/>
      <c r="B210" s="193"/>
      <c r="C210" s="195"/>
      <c r="D210" s="208" t="s">
        <v>396</v>
      </c>
      <c r="E210" s="231"/>
      <c r="F210" s="190"/>
      <c r="G210" s="190"/>
      <c r="H210" s="190">
        <v>15000</v>
      </c>
      <c r="I210" s="186">
        <v>20000</v>
      </c>
      <c r="J210" s="196"/>
      <c r="K210" s="190">
        <v>20000</v>
      </c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268">
        <f t="shared" si="53"/>
        <v>55000</v>
      </c>
      <c r="Y210" s="190"/>
      <c r="Z210" s="190"/>
      <c r="AA210" s="190"/>
      <c r="AB210" s="268">
        <f t="shared" si="54"/>
        <v>0</v>
      </c>
      <c r="AC210" s="190"/>
      <c r="AD210" s="190"/>
      <c r="AE210" s="268">
        <f>SUM(AD210)</f>
        <v>0</v>
      </c>
      <c r="AF210" s="272">
        <f t="shared" si="52"/>
        <v>55000</v>
      </c>
    </row>
    <row r="211" spans="1:32" ht="14.1" customHeight="1" x14ac:dyDescent="0.3">
      <c r="A211" s="9"/>
      <c r="B211" s="193"/>
      <c r="C211" s="195"/>
      <c r="D211" s="208" t="s">
        <v>463</v>
      </c>
      <c r="E211" s="231"/>
      <c r="F211" s="190"/>
      <c r="G211" s="190"/>
      <c r="H211" s="190"/>
      <c r="I211" s="186">
        <v>40000</v>
      </c>
      <c r="J211" s="196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268">
        <f t="shared" si="53"/>
        <v>40000</v>
      </c>
      <c r="Y211" s="190"/>
      <c r="Z211" s="190"/>
      <c r="AA211" s="190"/>
      <c r="AB211" s="268">
        <f>SUM(Y211:AA211)</f>
        <v>0</v>
      </c>
      <c r="AC211" s="190"/>
      <c r="AD211" s="190"/>
      <c r="AE211" s="268">
        <f>SUM(AC211:AD211)</f>
        <v>0</v>
      </c>
      <c r="AF211" s="272">
        <f>SUM(X211,AB211,AE211)</f>
        <v>40000</v>
      </c>
    </row>
    <row r="212" spans="1:32" ht="14.1" customHeight="1" x14ac:dyDescent="0.3">
      <c r="A212" s="9"/>
      <c r="B212" s="193"/>
      <c r="C212" s="195"/>
      <c r="D212" s="208" t="s">
        <v>399</v>
      </c>
      <c r="E212" s="231"/>
      <c r="F212" s="190"/>
      <c r="G212" s="190"/>
      <c r="H212" s="190">
        <v>50000</v>
      </c>
      <c r="I212" s="197"/>
      <c r="J212" s="196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268">
        <f t="shared" si="53"/>
        <v>50000</v>
      </c>
      <c r="Y212" s="190"/>
      <c r="Z212" s="190"/>
      <c r="AA212" s="190"/>
      <c r="AB212" s="268">
        <f t="shared" si="54"/>
        <v>0</v>
      </c>
      <c r="AC212" s="190"/>
      <c r="AD212" s="190"/>
      <c r="AE212" s="268">
        <f t="shared" ref="AE212:AE220" si="55">SUM(AC212:AD212)</f>
        <v>0</v>
      </c>
      <c r="AF212" s="272">
        <f t="shared" si="52"/>
        <v>50000</v>
      </c>
    </row>
    <row r="213" spans="1:32" ht="14.1" customHeight="1" x14ac:dyDescent="0.3">
      <c r="A213" s="7"/>
      <c r="B213" s="193"/>
      <c r="C213" s="195"/>
      <c r="D213" s="208" t="s">
        <v>462</v>
      </c>
      <c r="E213" s="231"/>
      <c r="F213" s="190"/>
      <c r="G213" s="190"/>
      <c r="H213" s="190">
        <v>100000</v>
      </c>
      <c r="I213" s="197"/>
      <c r="J213" s="196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268">
        <f t="shared" si="53"/>
        <v>100000</v>
      </c>
      <c r="Y213" s="190"/>
      <c r="Z213" s="190"/>
      <c r="AA213" s="190"/>
      <c r="AB213" s="268">
        <f t="shared" si="54"/>
        <v>0</v>
      </c>
      <c r="AC213" s="190"/>
      <c r="AD213" s="190"/>
      <c r="AE213" s="268">
        <f t="shared" si="55"/>
        <v>0</v>
      </c>
      <c r="AF213" s="272">
        <f t="shared" si="52"/>
        <v>100000</v>
      </c>
    </row>
    <row r="214" spans="1:32" ht="14.1" customHeight="1" x14ac:dyDescent="0.3">
      <c r="A214" s="7"/>
      <c r="B214" s="193"/>
      <c r="C214" s="195"/>
      <c r="D214" s="208" t="s">
        <v>417</v>
      </c>
      <c r="E214" s="231"/>
      <c r="F214" s="190"/>
      <c r="G214" s="190"/>
      <c r="H214" s="190">
        <v>40000</v>
      </c>
      <c r="I214" s="197"/>
      <c r="J214" s="196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268">
        <f t="shared" si="53"/>
        <v>40000</v>
      </c>
      <c r="Y214" s="190"/>
      <c r="Z214" s="190"/>
      <c r="AA214" s="190"/>
      <c r="AB214" s="268">
        <f t="shared" si="54"/>
        <v>0</v>
      </c>
      <c r="AC214" s="190"/>
      <c r="AD214" s="190"/>
      <c r="AE214" s="268">
        <f t="shared" si="55"/>
        <v>0</v>
      </c>
      <c r="AF214" s="272">
        <f t="shared" si="52"/>
        <v>40000</v>
      </c>
    </row>
    <row r="215" spans="1:32" ht="14.1" customHeight="1" x14ac:dyDescent="0.3">
      <c r="A215" s="7"/>
      <c r="B215" s="193"/>
      <c r="C215" s="195"/>
      <c r="D215" s="208" t="s">
        <v>467</v>
      </c>
      <c r="E215" s="231"/>
      <c r="F215" s="190"/>
      <c r="G215" s="190"/>
      <c r="H215" s="190"/>
      <c r="I215" s="197"/>
      <c r="J215" s="196"/>
      <c r="K215" s="190"/>
      <c r="L215" s="190"/>
      <c r="M215" s="190"/>
      <c r="N215" s="190">
        <v>25000</v>
      </c>
      <c r="O215" s="190"/>
      <c r="P215" s="190"/>
      <c r="Q215" s="190"/>
      <c r="R215" s="190"/>
      <c r="S215" s="190"/>
      <c r="T215" s="190"/>
      <c r="U215" s="190"/>
      <c r="V215" s="190"/>
      <c r="W215" s="190"/>
      <c r="X215" s="268">
        <f t="shared" si="53"/>
        <v>25000</v>
      </c>
      <c r="Y215" s="190"/>
      <c r="Z215" s="190"/>
      <c r="AA215" s="190"/>
      <c r="AB215" s="268"/>
      <c r="AC215" s="190"/>
      <c r="AD215" s="190"/>
      <c r="AE215" s="268"/>
      <c r="AF215" s="272">
        <f t="shared" si="52"/>
        <v>25000</v>
      </c>
    </row>
    <row r="216" spans="1:32" ht="14.1" customHeight="1" x14ac:dyDescent="0.3">
      <c r="A216" s="7"/>
      <c r="B216" s="193"/>
      <c r="C216" s="195" t="s">
        <v>401</v>
      </c>
      <c r="D216" s="208"/>
      <c r="E216" s="231"/>
      <c r="F216" s="190"/>
      <c r="G216" s="190"/>
      <c r="H216" s="190"/>
      <c r="I216" s="197"/>
      <c r="J216" s="196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268">
        <f t="shared" si="53"/>
        <v>0</v>
      </c>
      <c r="Y216" s="190"/>
      <c r="Z216" s="190"/>
      <c r="AA216" s="190"/>
      <c r="AB216" s="268">
        <f>SUM(Y216:AA216)</f>
        <v>0</v>
      </c>
      <c r="AC216" s="190"/>
      <c r="AD216" s="190"/>
      <c r="AE216" s="268">
        <f t="shared" si="55"/>
        <v>0</v>
      </c>
      <c r="AF216" s="272">
        <f t="shared" si="52"/>
        <v>0</v>
      </c>
    </row>
    <row r="217" spans="1:32" ht="14.1" customHeight="1" x14ac:dyDescent="0.3">
      <c r="A217" s="7"/>
      <c r="B217" s="193"/>
      <c r="C217" s="195"/>
      <c r="D217" s="208" t="s">
        <v>465</v>
      </c>
      <c r="E217" s="231"/>
      <c r="F217" s="190"/>
      <c r="G217" s="190"/>
      <c r="H217" s="190"/>
      <c r="I217" s="197"/>
      <c r="J217" s="196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268">
        <f t="shared" si="53"/>
        <v>0</v>
      </c>
      <c r="Y217" s="190"/>
      <c r="Z217" s="190">
        <v>50000</v>
      </c>
      <c r="AA217" s="190"/>
      <c r="AB217" s="268">
        <f t="shared" si="54"/>
        <v>50000</v>
      </c>
      <c r="AC217" s="190"/>
      <c r="AD217" s="190"/>
      <c r="AE217" s="268">
        <f t="shared" si="55"/>
        <v>0</v>
      </c>
      <c r="AF217" s="272">
        <f>SUM(X217,AB217,AE217)</f>
        <v>50000</v>
      </c>
    </row>
    <row r="218" spans="1:32" ht="14.1" customHeight="1" x14ac:dyDescent="0.3">
      <c r="B218" s="226"/>
      <c r="C218" s="195" t="s">
        <v>238</v>
      </c>
      <c r="D218" s="184"/>
      <c r="E218" s="190"/>
      <c r="F218" s="232"/>
      <c r="G218" s="190"/>
      <c r="H218" s="197"/>
      <c r="I218" s="190"/>
      <c r="J218" s="196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268">
        <f t="shared" si="53"/>
        <v>0</v>
      </c>
      <c r="Y218" s="190"/>
      <c r="Z218" s="190"/>
      <c r="AA218" s="190"/>
      <c r="AB218" s="268">
        <f t="shared" si="54"/>
        <v>0</v>
      </c>
      <c r="AC218" s="190"/>
      <c r="AD218" s="190"/>
      <c r="AE218" s="268">
        <f t="shared" si="55"/>
        <v>0</v>
      </c>
      <c r="AF218" s="272">
        <f>SUM(X218,AB218,AE218)</f>
        <v>0</v>
      </c>
    </row>
    <row r="219" spans="1:32" ht="14.1" customHeight="1" x14ac:dyDescent="0.3">
      <c r="B219" s="226"/>
      <c r="C219" s="195"/>
      <c r="D219" s="184" t="s">
        <v>419</v>
      </c>
      <c r="E219" s="190">
        <v>60000</v>
      </c>
      <c r="F219" s="274"/>
      <c r="G219" s="190"/>
      <c r="H219" s="197"/>
      <c r="I219" s="190"/>
      <c r="J219" s="196"/>
      <c r="K219" s="190"/>
      <c r="L219" s="190"/>
      <c r="M219" s="190"/>
      <c r="N219" s="190">
        <v>9000</v>
      </c>
      <c r="O219" s="190"/>
      <c r="P219" s="190"/>
      <c r="Q219" s="190"/>
      <c r="R219" s="190"/>
      <c r="S219" s="190"/>
      <c r="T219" s="190"/>
      <c r="U219" s="190"/>
      <c r="V219" s="190"/>
      <c r="W219" s="190"/>
      <c r="X219" s="268">
        <f t="shared" ref="X219:X227" si="56">SUM(E219:W219)</f>
        <v>69000</v>
      </c>
      <c r="Y219" s="190"/>
      <c r="Z219" s="190"/>
      <c r="AA219" s="190"/>
      <c r="AB219" s="268">
        <f t="shared" si="54"/>
        <v>0</v>
      </c>
      <c r="AC219" s="190"/>
      <c r="AD219" s="190"/>
      <c r="AE219" s="268">
        <f t="shared" si="55"/>
        <v>0</v>
      </c>
      <c r="AF219" s="272">
        <f>SUM(X219,AB219,AE219)</f>
        <v>69000</v>
      </c>
    </row>
    <row r="220" spans="1:32" ht="14.1" customHeight="1" x14ac:dyDescent="0.3">
      <c r="B220" s="226"/>
      <c r="C220" s="195"/>
      <c r="D220" s="184" t="s">
        <v>456</v>
      </c>
      <c r="E220" s="190">
        <v>15000</v>
      </c>
      <c r="F220" s="274"/>
      <c r="G220" s="190"/>
      <c r="H220" s="197"/>
      <c r="I220" s="190"/>
      <c r="J220" s="196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268">
        <f t="shared" si="56"/>
        <v>15000</v>
      </c>
      <c r="Y220" s="190"/>
      <c r="Z220" s="190"/>
      <c r="AA220" s="190"/>
      <c r="AB220" s="268">
        <f>SUM(Y220:AA220)</f>
        <v>0</v>
      </c>
      <c r="AC220" s="190"/>
      <c r="AD220" s="190"/>
      <c r="AE220" s="268">
        <f t="shared" si="55"/>
        <v>0</v>
      </c>
      <c r="AF220" s="272">
        <f>SUM(X220,AB220,AE220)</f>
        <v>15000</v>
      </c>
    </row>
    <row r="221" spans="1:32" x14ac:dyDescent="0.3">
      <c r="B221" s="226"/>
      <c r="C221" s="208"/>
      <c r="D221" s="208" t="s">
        <v>397</v>
      </c>
      <c r="E221" s="231"/>
      <c r="F221" s="190"/>
      <c r="G221" s="190"/>
      <c r="H221" s="190">
        <v>35000</v>
      </c>
      <c r="I221" s="190"/>
      <c r="J221" s="196">
        <v>10000</v>
      </c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268">
        <f t="shared" si="56"/>
        <v>45000</v>
      </c>
      <c r="Y221" s="190"/>
      <c r="Z221" s="190"/>
      <c r="AA221" s="190"/>
      <c r="AB221" s="268">
        <f t="shared" ref="AB221" si="57">SUM(Y221:AA221)</f>
        <v>0</v>
      </c>
      <c r="AC221" s="190"/>
      <c r="AD221" s="190"/>
      <c r="AE221" s="268">
        <f>SUM(AC221:AD221)</f>
        <v>0</v>
      </c>
      <c r="AF221" s="272">
        <f t="shared" ref="AF221:AF224" si="58">SUM(X221,AB221,AE221)</f>
        <v>45000</v>
      </c>
    </row>
    <row r="222" spans="1:32" x14ac:dyDescent="0.3">
      <c r="B222" s="226"/>
      <c r="C222" s="208"/>
      <c r="D222" s="208" t="s">
        <v>459</v>
      </c>
      <c r="E222" s="231">
        <v>100000</v>
      </c>
      <c r="F222" s="190"/>
      <c r="G222" s="190"/>
      <c r="H222" s="190"/>
      <c r="I222" s="190"/>
      <c r="J222" s="196">
        <v>10000</v>
      </c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268">
        <f t="shared" si="56"/>
        <v>110000</v>
      </c>
      <c r="Y222" s="190"/>
      <c r="Z222" s="190"/>
      <c r="AA222" s="190"/>
      <c r="AB222" s="268">
        <f>SUM(AA222)</f>
        <v>0</v>
      </c>
      <c r="AC222" s="190"/>
      <c r="AD222" s="190">
        <v>20000</v>
      </c>
      <c r="AE222" s="268">
        <f>SUM(AC222:AD222)</f>
        <v>20000</v>
      </c>
      <c r="AF222" s="272">
        <f t="shared" si="58"/>
        <v>130000</v>
      </c>
    </row>
    <row r="223" spans="1:32" x14ac:dyDescent="0.3">
      <c r="B223" s="308"/>
      <c r="C223" s="309"/>
      <c r="D223" s="309" t="s">
        <v>466</v>
      </c>
      <c r="E223" s="310"/>
      <c r="F223" s="311"/>
      <c r="G223" s="311"/>
      <c r="H223" s="311"/>
      <c r="I223" s="311"/>
      <c r="J223" s="312"/>
      <c r="K223" s="311"/>
      <c r="L223" s="311"/>
      <c r="M223" s="311"/>
      <c r="N223" s="311"/>
      <c r="O223" s="311"/>
      <c r="P223" s="311"/>
      <c r="Q223" s="311"/>
      <c r="R223" s="311"/>
      <c r="S223" s="311"/>
      <c r="T223" s="311"/>
      <c r="U223" s="311"/>
      <c r="V223" s="311"/>
      <c r="W223" s="311"/>
      <c r="X223" s="268">
        <f t="shared" si="56"/>
        <v>0</v>
      </c>
      <c r="Y223" s="311"/>
      <c r="Z223" s="311"/>
      <c r="AA223" s="311"/>
      <c r="AB223" s="268">
        <f>SUM(Y223:AA223)</f>
        <v>0</v>
      </c>
      <c r="AC223" s="311"/>
      <c r="AD223" s="311">
        <v>10000</v>
      </c>
      <c r="AE223" s="268">
        <f t="shared" ref="AE223:AE227" si="59">SUM(AC223:AD223)</f>
        <v>10000</v>
      </c>
      <c r="AF223" s="272">
        <f>SUM(X223,AB223,AE223)</f>
        <v>10000</v>
      </c>
    </row>
    <row r="224" spans="1:32" x14ac:dyDescent="0.3">
      <c r="B224" s="308"/>
      <c r="C224" s="309"/>
      <c r="D224" s="309" t="s">
        <v>398</v>
      </c>
      <c r="E224" s="310"/>
      <c r="F224" s="311"/>
      <c r="G224" s="311"/>
      <c r="H224" s="311">
        <v>10000</v>
      </c>
      <c r="I224" s="311"/>
      <c r="J224" s="312"/>
      <c r="K224" s="311"/>
      <c r="L224" s="311"/>
      <c r="M224" s="311"/>
      <c r="N224" s="311"/>
      <c r="O224" s="311"/>
      <c r="P224" s="311"/>
      <c r="Q224" s="311"/>
      <c r="R224" s="311"/>
      <c r="S224" s="311"/>
      <c r="T224" s="311"/>
      <c r="U224" s="311"/>
      <c r="V224" s="311"/>
      <c r="W224" s="311"/>
      <c r="X224" s="313">
        <f t="shared" si="56"/>
        <v>10000</v>
      </c>
      <c r="Y224" s="311"/>
      <c r="Z224" s="311"/>
      <c r="AA224" s="311"/>
      <c r="AB224" s="313">
        <f>SUM(Y224:AA224)</f>
        <v>0</v>
      </c>
      <c r="AC224" s="311"/>
      <c r="AD224" s="311"/>
      <c r="AE224" s="268">
        <f t="shared" si="59"/>
        <v>0</v>
      </c>
      <c r="AF224" s="314">
        <f t="shared" si="58"/>
        <v>10000</v>
      </c>
    </row>
    <row r="225" spans="2:34" x14ac:dyDescent="0.3">
      <c r="B225" s="226"/>
      <c r="C225" s="208"/>
      <c r="D225" s="208" t="s">
        <v>345</v>
      </c>
      <c r="E225" s="231"/>
      <c r="F225" s="190"/>
      <c r="G225" s="190"/>
      <c r="H225" s="190"/>
      <c r="I225" s="190"/>
      <c r="J225" s="196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268">
        <f t="shared" si="56"/>
        <v>0</v>
      </c>
      <c r="Y225" s="190"/>
      <c r="Z225" s="190"/>
      <c r="AA225" s="190"/>
      <c r="AB225" s="268">
        <f>SUM(Y225:AA225)</f>
        <v>0</v>
      </c>
      <c r="AC225" s="190"/>
      <c r="AD225" s="190">
        <v>30000</v>
      </c>
      <c r="AE225" s="268">
        <f t="shared" si="59"/>
        <v>30000</v>
      </c>
      <c r="AF225" s="272">
        <f>SUM(X225,AB225,AE225)</f>
        <v>30000</v>
      </c>
    </row>
    <row r="226" spans="2:34" x14ac:dyDescent="0.3">
      <c r="B226" s="226"/>
      <c r="C226" s="208"/>
      <c r="D226" s="208" t="s">
        <v>460</v>
      </c>
      <c r="E226" s="231">
        <v>100000</v>
      </c>
      <c r="F226" s="190"/>
      <c r="G226" s="190"/>
      <c r="H226" s="190"/>
      <c r="I226" s="190"/>
      <c r="J226" s="196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268">
        <f t="shared" si="56"/>
        <v>100000</v>
      </c>
      <c r="Y226" s="190"/>
      <c r="Z226" s="190"/>
      <c r="AA226" s="190"/>
      <c r="AB226" s="268">
        <f>SUM(Y226:AA226)</f>
        <v>0</v>
      </c>
      <c r="AC226" s="190"/>
      <c r="AD226" s="190"/>
      <c r="AE226" s="268">
        <f t="shared" si="59"/>
        <v>0</v>
      </c>
      <c r="AF226" s="272">
        <f>SUM(X226,AB226,AE226)</f>
        <v>100000</v>
      </c>
    </row>
    <row r="227" spans="2:34" x14ac:dyDescent="0.3">
      <c r="B227" s="226"/>
      <c r="C227" s="208"/>
      <c r="D227" s="208" t="s">
        <v>464</v>
      </c>
      <c r="E227" s="231"/>
      <c r="F227" s="190"/>
      <c r="G227" s="190"/>
      <c r="H227" s="190"/>
      <c r="I227" s="190"/>
      <c r="J227" s="196"/>
      <c r="K227" s="190"/>
      <c r="L227" s="190"/>
      <c r="M227" s="190">
        <v>200000</v>
      </c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268">
        <f t="shared" si="56"/>
        <v>200000</v>
      </c>
      <c r="Y227" s="190"/>
      <c r="Z227" s="190"/>
      <c r="AA227" s="190"/>
      <c r="AB227" s="268">
        <f>SUM(Y227:AA227)</f>
        <v>0</v>
      </c>
      <c r="AC227" s="190"/>
      <c r="AD227" s="190"/>
      <c r="AE227" s="268">
        <f t="shared" si="59"/>
        <v>0</v>
      </c>
      <c r="AF227" s="272">
        <f>SUM(X227,AB227,AE227)</f>
        <v>200000</v>
      </c>
    </row>
    <row r="228" spans="2:34" x14ac:dyDescent="0.3">
      <c r="B228" s="315" t="s">
        <v>340</v>
      </c>
      <c r="C228" s="316"/>
      <c r="D228" s="317"/>
      <c r="E228" s="318">
        <f>SUM(E201:E226)</f>
        <v>420000</v>
      </c>
      <c r="F228" s="319">
        <f>SUM(F200:F224)</f>
        <v>0</v>
      </c>
      <c r="G228" s="319">
        <f>SUM(G199:G224)</f>
        <v>80000</v>
      </c>
      <c r="H228" s="319">
        <f>SUM(H195:H224)</f>
        <v>350000</v>
      </c>
      <c r="I228" s="319">
        <f>SUM(I199:I224)</f>
        <v>60000</v>
      </c>
      <c r="J228" s="318">
        <f>SUM(J200:J224)</f>
        <v>125792</v>
      </c>
      <c r="K228" s="318">
        <f>SUM(K199:K224)</f>
        <v>85000</v>
      </c>
      <c r="L228" s="319">
        <f>SUM(L204:L224)</f>
        <v>260000</v>
      </c>
      <c r="M228" s="318">
        <f>SUM(M199:M227)</f>
        <v>250000</v>
      </c>
      <c r="N228" s="318">
        <f>SUM(N200:N224)</f>
        <v>34000</v>
      </c>
      <c r="O228" s="318">
        <f>SUM(O200:O224)</f>
        <v>65000</v>
      </c>
      <c r="P228" s="320">
        <v>0</v>
      </c>
      <c r="Q228" s="320">
        <v>0</v>
      </c>
      <c r="R228" s="320">
        <v>0</v>
      </c>
      <c r="S228" s="320">
        <v>0</v>
      </c>
      <c r="T228" s="320">
        <v>0</v>
      </c>
      <c r="U228" s="320">
        <v>0</v>
      </c>
      <c r="V228" s="320">
        <v>0</v>
      </c>
      <c r="W228" s="320">
        <v>0</v>
      </c>
      <c r="X228" s="291">
        <f>SUM(X201:X227)</f>
        <v>1729792</v>
      </c>
      <c r="Y228" s="318">
        <f>SUM(Y199:Y224)</f>
        <v>0</v>
      </c>
      <c r="Z228" s="318">
        <f>SUM(Z200:Z224)</f>
        <v>50000</v>
      </c>
      <c r="AA228" s="318">
        <f>SUM(AA200:AA224)</f>
        <v>110000</v>
      </c>
      <c r="AB228" s="291">
        <f>SUM(AB200:AB227)</f>
        <v>160000</v>
      </c>
      <c r="AC228" s="318">
        <f>SUM(AC200:AC224)</f>
        <v>60000</v>
      </c>
      <c r="AD228" s="318">
        <f>SUM(AD200:AD227)</f>
        <v>140000</v>
      </c>
      <c r="AE228" s="291">
        <f>SUM(AE200:AE227)</f>
        <v>200000</v>
      </c>
      <c r="AF228" s="321">
        <f>SUM(AF202:AF227)</f>
        <v>2089792</v>
      </c>
      <c r="AG228" s="290"/>
      <c r="AH228" s="287">
        <f>SUM(AF228-AG228)</f>
        <v>2089792</v>
      </c>
    </row>
    <row r="229" spans="2:34" x14ac:dyDescent="0.3">
      <c r="B229" s="243" t="s">
        <v>309</v>
      </c>
      <c r="C229" s="243"/>
      <c r="D229" s="243"/>
      <c r="E229" s="176"/>
      <c r="F229" s="176"/>
      <c r="G229" s="176"/>
      <c r="H229" s="176"/>
      <c r="I229" s="176"/>
      <c r="J229" s="292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7"/>
      <c r="Y229" s="176"/>
      <c r="Z229" s="176"/>
      <c r="AA229" s="176"/>
      <c r="AB229" s="177"/>
      <c r="AC229" s="176"/>
      <c r="AD229" s="176"/>
      <c r="AE229" s="177"/>
      <c r="AF229" s="255"/>
      <c r="AG229" s="286"/>
    </row>
    <row r="230" spans="2:34" x14ac:dyDescent="0.3">
      <c r="B230" s="226"/>
      <c r="C230" s="179"/>
      <c r="D230" s="184" t="s">
        <v>310</v>
      </c>
      <c r="E230" s="273"/>
      <c r="F230" s="181"/>
      <c r="G230" s="181"/>
      <c r="H230" s="181"/>
      <c r="I230" s="181"/>
      <c r="J230" s="293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2"/>
      <c r="Y230" s="181"/>
      <c r="Z230" s="181"/>
      <c r="AA230" s="181"/>
      <c r="AB230" s="182"/>
      <c r="AC230" s="181"/>
      <c r="AD230" s="181"/>
      <c r="AE230" s="182"/>
      <c r="AF230" s="272">
        <v>25896463.600000001</v>
      </c>
    </row>
    <row r="231" spans="2:34" x14ac:dyDescent="0.3">
      <c r="B231" s="178"/>
      <c r="C231" s="179"/>
      <c r="D231" s="184" t="s">
        <v>311</v>
      </c>
      <c r="E231" s="273"/>
      <c r="F231" s="181"/>
      <c r="G231" s="181"/>
      <c r="H231" s="181"/>
      <c r="I231" s="181"/>
      <c r="J231" s="293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2"/>
      <c r="Y231" s="181"/>
      <c r="Z231" s="181"/>
      <c r="AA231" s="181"/>
      <c r="AB231" s="182"/>
      <c r="AC231" s="181"/>
      <c r="AD231" s="181"/>
      <c r="AE231" s="182"/>
      <c r="AF231" s="272">
        <v>6624115.9000000004</v>
      </c>
    </row>
    <row r="232" spans="2:34" x14ac:dyDescent="0.3">
      <c r="B232" s="178"/>
      <c r="C232" s="179"/>
      <c r="D232" s="195" t="s">
        <v>312</v>
      </c>
      <c r="E232" s="273"/>
      <c r="F232" s="181"/>
      <c r="G232" s="181"/>
      <c r="H232" s="181"/>
      <c r="I232" s="181"/>
      <c r="J232" s="293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2"/>
      <c r="Y232" s="181"/>
      <c r="Z232" s="181"/>
      <c r="AA232" s="181"/>
      <c r="AB232" s="182"/>
      <c r="AC232" s="181"/>
      <c r="AD232" s="181"/>
      <c r="AE232" s="182"/>
      <c r="AF232" s="272">
        <v>14000</v>
      </c>
    </row>
    <row r="233" spans="2:34" x14ac:dyDescent="0.3">
      <c r="B233" s="178"/>
      <c r="C233" s="179"/>
      <c r="D233" s="184" t="s">
        <v>313</v>
      </c>
      <c r="E233" s="273"/>
      <c r="F233" s="181"/>
      <c r="G233" s="181"/>
      <c r="H233" s="181"/>
      <c r="I233" s="181"/>
      <c r="J233" s="293"/>
      <c r="K233" s="181"/>
      <c r="L233" s="181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1"/>
      <c r="X233" s="182"/>
      <c r="Y233" s="181"/>
      <c r="Z233" s="181"/>
      <c r="AA233" s="181"/>
      <c r="AB233" s="182"/>
      <c r="AC233" s="181"/>
      <c r="AD233" s="181"/>
      <c r="AE233" s="182"/>
      <c r="AF233" s="291">
        <v>5254161</v>
      </c>
      <c r="AG233" s="290"/>
      <c r="AH233" s="288">
        <v>6489193</v>
      </c>
    </row>
    <row r="234" spans="2:34" x14ac:dyDescent="0.3">
      <c r="B234" s="240" t="s">
        <v>406</v>
      </c>
      <c r="C234" s="241"/>
      <c r="D234" s="241"/>
      <c r="E234" s="241"/>
      <c r="F234" s="241"/>
      <c r="G234" s="241"/>
      <c r="H234" s="241"/>
      <c r="I234" s="241"/>
      <c r="J234" s="301"/>
      <c r="K234" s="241"/>
      <c r="L234" s="241"/>
      <c r="M234" s="241"/>
      <c r="N234" s="241"/>
      <c r="O234" s="241"/>
      <c r="P234" s="241"/>
      <c r="Q234" s="241"/>
      <c r="R234" s="241"/>
      <c r="S234" s="241"/>
      <c r="T234" s="241"/>
      <c r="U234" s="241"/>
      <c r="V234" s="241"/>
      <c r="W234" s="241"/>
      <c r="X234" s="242"/>
      <c r="Y234" s="241"/>
      <c r="Z234" s="241"/>
      <c r="AA234" s="241"/>
      <c r="AB234" s="242"/>
      <c r="AC234" s="241"/>
      <c r="AD234" s="241"/>
      <c r="AE234" s="242"/>
      <c r="AF234" s="276">
        <f>SUM(AF230:AF233)</f>
        <v>37788740.5</v>
      </c>
    </row>
    <row r="235" spans="2:34" x14ac:dyDescent="0.3">
      <c r="B235" s="250" t="s">
        <v>315</v>
      </c>
      <c r="C235" s="251"/>
      <c r="D235" s="251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  <c r="R235" s="247"/>
      <c r="S235" s="247"/>
      <c r="T235" s="247"/>
      <c r="U235" s="247"/>
      <c r="V235" s="247"/>
      <c r="W235" s="247"/>
      <c r="X235" s="252"/>
      <c r="Y235" s="247"/>
      <c r="Z235" s="247"/>
      <c r="AA235" s="247"/>
      <c r="AB235" s="252"/>
      <c r="AC235" s="247"/>
      <c r="AD235" s="247"/>
      <c r="AE235" s="252"/>
      <c r="AF235" s="252">
        <f>SUM(AF234,AF228,AF192,AF32)</f>
        <v>132482318</v>
      </c>
      <c r="AG235" s="288">
        <v>123655843</v>
      </c>
      <c r="AH235" s="281">
        <f>SUM(AG235-AF235)</f>
        <v>-8826475</v>
      </c>
    </row>
    <row r="236" spans="2:34" s="279" customFormat="1" x14ac:dyDescent="0.3">
      <c r="J236" s="302"/>
      <c r="X236" s="289"/>
      <c r="AB236" s="289"/>
      <c r="AE236" s="289"/>
    </row>
    <row r="237" spans="2:34" s="279" customFormat="1" x14ac:dyDescent="0.3">
      <c r="J237" s="302"/>
      <c r="X237" s="289"/>
      <c r="AB237" s="289"/>
      <c r="AE237" s="289"/>
      <c r="AF237" s="286">
        <f>SUM(AF234,AF228,AF192,AF32)</f>
        <v>132482318</v>
      </c>
    </row>
  </sheetData>
  <mergeCells count="86">
    <mergeCell ref="AF36:AF37"/>
    <mergeCell ref="I36:I37"/>
    <mergeCell ref="D36:D37"/>
    <mergeCell ref="F36:F37"/>
    <mergeCell ref="G36:G37"/>
    <mergeCell ref="H36:H37"/>
    <mergeCell ref="E36:E37"/>
    <mergeCell ref="J36:J37"/>
    <mergeCell ref="K36:K37"/>
    <mergeCell ref="L36:L37"/>
    <mergeCell ref="M36:M37"/>
    <mergeCell ref="Y36:Y37"/>
    <mergeCell ref="V36:V37"/>
    <mergeCell ref="Y34:AA35"/>
    <mergeCell ref="AC34:AD35"/>
    <mergeCell ref="E34:W35"/>
    <mergeCell ref="O36:O37"/>
    <mergeCell ref="P36:P37"/>
    <mergeCell ref="Z36:Z37"/>
    <mergeCell ref="AA36:AA37"/>
    <mergeCell ref="AC36:AC37"/>
    <mergeCell ref="AD36:AD37"/>
    <mergeCell ref="N36:N37"/>
    <mergeCell ref="Q36:Q37"/>
    <mergeCell ref="R36:R37"/>
    <mergeCell ref="S36:S37"/>
    <mergeCell ref="W36:W37"/>
    <mergeCell ref="T36:T37"/>
    <mergeCell ref="U36:U37"/>
    <mergeCell ref="E1:W2"/>
    <mergeCell ref="Y1:AA2"/>
    <mergeCell ref="AC1:AD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AD3:AD4"/>
    <mergeCell ref="AF3:AF4"/>
    <mergeCell ref="W3:W4"/>
    <mergeCell ref="Y3:Y4"/>
    <mergeCell ref="Z3:Z4"/>
    <mergeCell ref="AA3:AA4"/>
    <mergeCell ref="AC3:AC4"/>
    <mergeCell ref="E195:W196"/>
    <mergeCell ref="Y195:AA196"/>
    <mergeCell ref="AC195:AD196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O197:O198"/>
    <mergeCell ref="P197:P198"/>
    <mergeCell ref="Q197:Q198"/>
    <mergeCell ref="R197:R198"/>
    <mergeCell ref="S197:S198"/>
    <mergeCell ref="T197:T198"/>
    <mergeCell ref="U197:U198"/>
    <mergeCell ref="AC197:AC198"/>
    <mergeCell ref="AD197:AD198"/>
    <mergeCell ref="AF197:AF198"/>
    <mergeCell ref="V197:V198"/>
    <mergeCell ref="W197:W198"/>
    <mergeCell ref="Y197:Y198"/>
    <mergeCell ref="Z197:Z198"/>
    <mergeCell ref="AA197:AA198"/>
  </mergeCells>
  <pageMargins left="0.28000000000000003" right="0.11811023622047245" top="0.19685039370078741" bottom="0.15748031496062992" header="0.11811023622047245" footer="0.11811023622047245"/>
  <pageSetup paperSize="1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5"/>
  <sheetViews>
    <sheetView zoomScale="75" zoomScaleNormal="75" workbookViewId="0">
      <selection activeCell="H186" sqref="H186"/>
    </sheetView>
  </sheetViews>
  <sheetFormatPr defaultRowHeight="14.4" x14ac:dyDescent="0.3"/>
  <cols>
    <col min="1" max="1" width="2.88671875" customWidth="1"/>
    <col min="2" max="2" width="1.5546875" customWidth="1"/>
    <col min="3" max="3" width="2.44140625" customWidth="1"/>
    <col min="4" max="4" width="47.6640625" customWidth="1"/>
    <col min="5" max="5" width="16.109375" style="38" customWidth="1"/>
    <col min="6" max="6" width="15.109375" style="24" customWidth="1"/>
    <col min="7" max="7" width="14.33203125" style="24" customWidth="1"/>
    <col min="8" max="8" width="15.44140625" customWidth="1"/>
    <col min="9" max="9" width="16.88671875" style="48" customWidth="1"/>
    <col min="10" max="10" width="17.5546875" customWidth="1"/>
    <col min="11" max="11" width="14.88671875" customWidth="1"/>
  </cols>
  <sheetData>
    <row r="1" spans="1:10" x14ac:dyDescent="0.3">
      <c r="A1" s="363" t="s">
        <v>307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x14ac:dyDescent="0.3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0" ht="17.25" customHeight="1" x14ac:dyDescent="0.3">
      <c r="A3" s="363" t="s">
        <v>308</v>
      </c>
      <c r="B3" s="363"/>
      <c r="C3" s="363"/>
      <c r="D3" s="363"/>
      <c r="E3" s="363"/>
      <c r="F3" s="363"/>
      <c r="G3" s="363"/>
      <c r="H3" s="363"/>
      <c r="I3" s="363"/>
      <c r="J3" s="363"/>
    </row>
    <row r="5" spans="1:10" x14ac:dyDescent="0.3">
      <c r="J5" s="124" t="s">
        <v>341</v>
      </c>
    </row>
    <row r="6" spans="1:10" x14ac:dyDescent="0.3">
      <c r="A6" s="2"/>
      <c r="B6" s="1"/>
      <c r="C6" s="1"/>
      <c r="D6" s="355" t="s">
        <v>0</v>
      </c>
      <c r="E6" s="339" t="s">
        <v>134</v>
      </c>
      <c r="F6" s="40" t="s">
        <v>135</v>
      </c>
      <c r="G6" s="339" t="s">
        <v>136</v>
      </c>
      <c r="H6" s="339" t="s">
        <v>137</v>
      </c>
      <c r="I6" s="339" t="s">
        <v>138</v>
      </c>
      <c r="J6" s="339" t="s">
        <v>139</v>
      </c>
    </row>
    <row r="7" spans="1:10" x14ac:dyDescent="0.3">
      <c r="A7" s="3"/>
      <c r="B7" s="4"/>
      <c r="C7" s="4"/>
      <c r="D7" s="364"/>
      <c r="E7" s="361"/>
      <c r="F7" s="76" t="s">
        <v>140</v>
      </c>
      <c r="G7" s="361"/>
      <c r="H7" s="361"/>
      <c r="I7" s="361"/>
      <c r="J7" s="361"/>
    </row>
    <row r="8" spans="1:10" x14ac:dyDescent="0.3">
      <c r="A8" s="77"/>
      <c r="B8" s="32"/>
      <c r="C8" s="32"/>
      <c r="D8" s="39">
        <v>1</v>
      </c>
      <c r="E8" s="41">
        <v>2</v>
      </c>
      <c r="F8" s="41">
        <v>3</v>
      </c>
      <c r="G8" s="41">
        <v>4</v>
      </c>
      <c r="H8" s="41">
        <v>5</v>
      </c>
      <c r="I8" s="41">
        <v>6</v>
      </c>
      <c r="J8" s="41">
        <v>7</v>
      </c>
    </row>
    <row r="9" spans="1:10" x14ac:dyDescent="0.3">
      <c r="A9" s="8" t="s">
        <v>264</v>
      </c>
      <c r="B9" s="45"/>
      <c r="C9" s="45"/>
      <c r="D9" s="89"/>
      <c r="E9" s="80"/>
      <c r="F9" s="81"/>
      <c r="G9" s="46"/>
      <c r="H9" s="46"/>
      <c r="I9" s="46"/>
      <c r="J9" s="46"/>
    </row>
    <row r="10" spans="1:10" x14ac:dyDescent="0.3">
      <c r="A10" s="82"/>
      <c r="B10" s="5" t="s">
        <v>265</v>
      </c>
      <c r="C10" s="5"/>
      <c r="D10" s="74"/>
      <c r="E10" s="62" t="s">
        <v>266</v>
      </c>
      <c r="F10" s="103"/>
      <c r="G10" s="103"/>
      <c r="H10" s="103"/>
      <c r="I10" s="103"/>
      <c r="J10" s="103"/>
    </row>
    <row r="11" spans="1:10" x14ac:dyDescent="0.3">
      <c r="A11" s="82"/>
      <c r="B11" s="5"/>
      <c r="C11" s="5"/>
      <c r="D11" s="74" t="s">
        <v>267</v>
      </c>
      <c r="E11" s="76" t="s">
        <v>268</v>
      </c>
      <c r="F11" s="103">
        <v>20165976</v>
      </c>
      <c r="G11" s="103">
        <v>4312308</v>
      </c>
      <c r="H11" s="103">
        <v>4519668</v>
      </c>
      <c r="I11" s="103">
        <v>0</v>
      </c>
      <c r="J11" s="94">
        <f>SUM(F11:I11)</f>
        <v>28997952</v>
      </c>
    </row>
    <row r="12" spans="1:10" x14ac:dyDescent="0.3">
      <c r="A12" s="82"/>
      <c r="B12" s="5" t="s">
        <v>269</v>
      </c>
      <c r="C12" s="5"/>
      <c r="D12" s="74"/>
      <c r="E12" s="62" t="s">
        <v>270</v>
      </c>
      <c r="F12" s="103"/>
      <c r="G12" s="103"/>
      <c r="H12" s="103"/>
      <c r="I12" s="103"/>
      <c r="J12" s="94"/>
    </row>
    <row r="13" spans="1:10" x14ac:dyDescent="0.3">
      <c r="A13" s="82"/>
      <c r="B13" s="5"/>
      <c r="C13" s="5"/>
      <c r="D13" s="74" t="s">
        <v>271</v>
      </c>
      <c r="E13" s="76" t="s">
        <v>272</v>
      </c>
      <c r="F13" s="103">
        <v>1392000</v>
      </c>
      <c r="G13" s="103">
        <v>336000</v>
      </c>
      <c r="H13" s="103">
        <v>624000</v>
      </c>
      <c r="I13" s="103">
        <v>0</v>
      </c>
      <c r="J13" s="94">
        <f>SUM(F13:I13)</f>
        <v>2352000</v>
      </c>
    </row>
    <row r="14" spans="1:10" x14ac:dyDescent="0.3">
      <c r="A14" s="82"/>
      <c r="B14" s="5"/>
      <c r="C14" s="5"/>
      <c r="D14" s="74" t="s">
        <v>273</v>
      </c>
      <c r="E14" s="76" t="s">
        <v>274</v>
      </c>
      <c r="F14" s="103">
        <v>1395000</v>
      </c>
      <c r="G14" s="103">
        <v>135000</v>
      </c>
      <c r="H14" s="103">
        <v>135000</v>
      </c>
      <c r="I14" s="103">
        <v>0</v>
      </c>
      <c r="J14" s="94">
        <f t="shared" ref="J14:J24" si="0">SUM(F14:I14)</f>
        <v>1665000</v>
      </c>
    </row>
    <row r="15" spans="1:10" x14ac:dyDescent="0.3">
      <c r="A15" s="82"/>
      <c r="B15" s="5"/>
      <c r="C15" s="5"/>
      <c r="D15" s="75" t="s">
        <v>366</v>
      </c>
      <c r="E15" s="76" t="s">
        <v>275</v>
      </c>
      <c r="F15" s="103">
        <v>1395000</v>
      </c>
      <c r="G15" s="103">
        <v>135000</v>
      </c>
      <c r="H15" s="103">
        <v>135000</v>
      </c>
      <c r="I15" s="103">
        <v>0</v>
      </c>
      <c r="J15" s="94">
        <f t="shared" si="0"/>
        <v>1665000</v>
      </c>
    </row>
    <row r="16" spans="1:10" x14ac:dyDescent="0.3">
      <c r="A16" s="82"/>
      <c r="B16" s="5"/>
      <c r="C16" s="5"/>
      <c r="D16" s="74" t="s">
        <v>276</v>
      </c>
      <c r="E16" s="76" t="s">
        <v>277</v>
      </c>
      <c r="F16" s="103">
        <v>290000</v>
      </c>
      <c r="G16" s="103">
        <v>70000</v>
      </c>
      <c r="H16" s="103">
        <v>130000</v>
      </c>
      <c r="I16" s="103">
        <v>0</v>
      </c>
      <c r="J16" s="94">
        <f t="shared" si="0"/>
        <v>490000</v>
      </c>
    </row>
    <row r="17" spans="1:10" x14ac:dyDescent="0.3">
      <c r="A17" s="82"/>
      <c r="B17" s="5"/>
      <c r="C17" s="5"/>
      <c r="D17" s="68" t="s">
        <v>278</v>
      </c>
      <c r="E17" s="76" t="s">
        <v>279</v>
      </c>
      <c r="F17" s="103">
        <v>0</v>
      </c>
      <c r="G17" s="103">
        <v>198000</v>
      </c>
      <c r="H17" s="103">
        <v>0</v>
      </c>
      <c r="I17" s="103">
        <v>0</v>
      </c>
      <c r="J17" s="94">
        <f t="shared" si="0"/>
        <v>198000</v>
      </c>
    </row>
    <row r="18" spans="1:10" x14ac:dyDescent="0.3">
      <c r="A18" s="82"/>
      <c r="B18" s="5"/>
      <c r="C18" s="5"/>
      <c r="D18" s="68" t="s">
        <v>280</v>
      </c>
      <c r="E18" s="76" t="s">
        <v>281</v>
      </c>
      <c r="F18" s="103">
        <v>0</v>
      </c>
      <c r="G18" s="103">
        <v>19800</v>
      </c>
      <c r="H18" s="103">
        <v>0</v>
      </c>
      <c r="I18" s="103">
        <v>0</v>
      </c>
      <c r="J18" s="94">
        <f t="shared" si="0"/>
        <v>19800</v>
      </c>
    </row>
    <row r="19" spans="1:10" x14ac:dyDescent="0.3">
      <c r="A19" s="82"/>
      <c r="B19" s="5"/>
      <c r="C19" s="5"/>
      <c r="D19" s="68" t="s">
        <v>282</v>
      </c>
      <c r="E19" s="76" t="s">
        <v>283</v>
      </c>
      <c r="F19" s="103">
        <v>0</v>
      </c>
      <c r="G19" s="103">
        <v>696513</v>
      </c>
      <c r="H19" s="103">
        <v>0</v>
      </c>
      <c r="I19" s="103">
        <v>0</v>
      </c>
      <c r="J19" s="94">
        <f t="shared" si="0"/>
        <v>696513</v>
      </c>
    </row>
    <row r="20" spans="1:10" x14ac:dyDescent="0.3">
      <c r="A20" s="82"/>
      <c r="B20" s="5"/>
      <c r="C20" s="5"/>
      <c r="D20" s="68" t="s">
        <v>284</v>
      </c>
      <c r="E20" s="76" t="s">
        <v>285</v>
      </c>
      <c r="F20" s="103">
        <v>15000</v>
      </c>
      <c r="G20" s="103">
        <v>0</v>
      </c>
      <c r="H20" s="103">
        <v>10000</v>
      </c>
      <c r="I20" s="103">
        <v>0</v>
      </c>
      <c r="J20" s="94">
        <f t="shared" si="0"/>
        <v>25000</v>
      </c>
    </row>
    <row r="21" spans="1:10" x14ac:dyDescent="0.3">
      <c r="A21" s="82"/>
      <c r="B21" s="5"/>
      <c r="C21" s="5"/>
      <c r="D21" s="68" t="s">
        <v>286</v>
      </c>
      <c r="E21" s="76" t="s">
        <v>287</v>
      </c>
      <c r="F21" s="128">
        <v>150000</v>
      </c>
      <c r="G21" s="103">
        <v>0</v>
      </c>
      <c r="H21" s="103">
        <v>0</v>
      </c>
      <c r="I21" s="103">
        <v>0</v>
      </c>
      <c r="J21" s="94">
        <f t="shared" si="0"/>
        <v>150000</v>
      </c>
    </row>
    <row r="22" spans="1:10" x14ac:dyDescent="0.3">
      <c r="A22" s="82"/>
      <c r="B22" s="5"/>
      <c r="C22" s="5"/>
      <c r="D22" s="74" t="s">
        <v>288</v>
      </c>
      <c r="E22" s="76" t="s">
        <v>289</v>
      </c>
      <c r="F22" s="103">
        <v>1680498</v>
      </c>
      <c r="G22" s="103">
        <v>359359</v>
      </c>
      <c r="H22" s="103">
        <v>376639</v>
      </c>
      <c r="I22" s="103">
        <v>0</v>
      </c>
      <c r="J22" s="94">
        <f t="shared" si="0"/>
        <v>2416496</v>
      </c>
    </row>
    <row r="23" spans="1:10" x14ac:dyDescent="0.3">
      <c r="A23" s="82"/>
      <c r="B23" s="5"/>
      <c r="C23" s="5"/>
      <c r="D23" s="74" t="s">
        <v>290</v>
      </c>
      <c r="E23" s="76" t="s">
        <v>289</v>
      </c>
      <c r="F23" s="103">
        <v>1680498</v>
      </c>
      <c r="G23" s="103">
        <v>359359</v>
      </c>
      <c r="H23" s="103">
        <v>376639</v>
      </c>
      <c r="I23" s="103">
        <v>0</v>
      </c>
      <c r="J23" s="94">
        <f t="shared" si="0"/>
        <v>2416496</v>
      </c>
    </row>
    <row r="24" spans="1:10" x14ac:dyDescent="0.3">
      <c r="A24" s="82"/>
      <c r="B24" s="5"/>
      <c r="C24" s="5"/>
      <c r="D24" s="74" t="s">
        <v>291</v>
      </c>
      <c r="E24" s="76" t="s">
        <v>292</v>
      </c>
      <c r="F24" s="103">
        <v>290000</v>
      </c>
      <c r="G24" s="103">
        <v>70000</v>
      </c>
      <c r="H24" s="103">
        <v>130000</v>
      </c>
      <c r="I24" s="103">
        <v>0</v>
      </c>
      <c r="J24" s="94">
        <f t="shared" si="0"/>
        <v>490000</v>
      </c>
    </row>
    <row r="25" spans="1:10" x14ac:dyDescent="0.3">
      <c r="A25" s="82"/>
      <c r="B25" s="5" t="s">
        <v>293</v>
      </c>
      <c r="C25" s="5"/>
      <c r="D25" s="74"/>
      <c r="E25" s="62" t="s">
        <v>294</v>
      </c>
      <c r="F25" s="103"/>
      <c r="G25" s="103"/>
      <c r="H25" s="103"/>
      <c r="I25" s="103"/>
      <c r="J25" s="94"/>
    </row>
    <row r="26" spans="1:10" x14ac:dyDescent="0.3">
      <c r="A26" s="82"/>
      <c r="B26" s="5"/>
      <c r="C26" s="5"/>
      <c r="D26" s="68" t="s">
        <v>295</v>
      </c>
      <c r="E26" s="62" t="s">
        <v>296</v>
      </c>
      <c r="F26" s="103">
        <v>2429573</v>
      </c>
      <c r="G26" s="103">
        <v>517487</v>
      </c>
      <c r="H26" s="103">
        <v>542371</v>
      </c>
      <c r="I26" s="103">
        <v>0</v>
      </c>
      <c r="J26" s="94">
        <f t="shared" ref="J26:J32" si="1">SUM(F26:I26)</f>
        <v>3489431</v>
      </c>
    </row>
    <row r="27" spans="1:10" x14ac:dyDescent="0.3">
      <c r="A27" s="82"/>
      <c r="B27" s="5"/>
      <c r="C27" s="5"/>
      <c r="D27" s="68" t="s">
        <v>297</v>
      </c>
      <c r="E27" s="62" t="s">
        <v>298</v>
      </c>
      <c r="F27" s="103">
        <v>69600</v>
      </c>
      <c r="G27" s="103">
        <v>16800</v>
      </c>
      <c r="H27" s="103">
        <v>31200</v>
      </c>
      <c r="I27" s="103">
        <v>0</v>
      </c>
      <c r="J27" s="94">
        <f t="shared" si="1"/>
        <v>117600</v>
      </c>
    </row>
    <row r="28" spans="1:10" x14ac:dyDescent="0.3">
      <c r="A28" s="82"/>
      <c r="B28" s="5"/>
      <c r="C28" s="5"/>
      <c r="D28" s="68" t="s">
        <v>299</v>
      </c>
      <c r="E28" s="62" t="s">
        <v>300</v>
      </c>
      <c r="F28" s="103">
        <v>186291</v>
      </c>
      <c r="G28" s="103">
        <v>50838</v>
      </c>
      <c r="H28" s="103">
        <v>57786</v>
      </c>
      <c r="I28" s="103">
        <v>0</v>
      </c>
      <c r="J28" s="94">
        <f>SUM(F28:I28)</f>
        <v>294915</v>
      </c>
    </row>
    <row r="29" spans="1:10" x14ac:dyDescent="0.3">
      <c r="A29" s="82"/>
      <c r="B29" s="5"/>
      <c r="C29" s="5"/>
      <c r="D29" s="68" t="s">
        <v>301</v>
      </c>
      <c r="E29" s="62" t="s">
        <v>302</v>
      </c>
      <c r="F29" s="103">
        <v>69028</v>
      </c>
      <c r="G29" s="103">
        <v>16800</v>
      </c>
      <c r="H29" s="103">
        <v>28504</v>
      </c>
      <c r="I29" s="103">
        <v>0</v>
      </c>
      <c r="J29" s="94">
        <f>SUM(F29:I29)</f>
        <v>114332</v>
      </c>
    </row>
    <row r="30" spans="1:10" x14ac:dyDescent="0.3">
      <c r="A30" s="82"/>
      <c r="B30" s="11" t="s">
        <v>303</v>
      </c>
      <c r="C30" s="11"/>
      <c r="D30" s="68"/>
      <c r="E30" s="62" t="s">
        <v>304</v>
      </c>
      <c r="F30" s="103"/>
      <c r="G30" s="103"/>
      <c r="H30" s="103"/>
      <c r="I30" s="103">
        <v>0</v>
      </c>
      <c r="J30" s="94">
        <f t="shared" si="1"/>
        <v>0</v>
      </c>
    </row>
    <row r="31" spans="1:10" x14ac:dyDescent="0.3">
      <c r="A31" s="82"/>
      <c r="B31" s="5"/>
      <c r="C31" s="5"/>
      <c r="D31" s="68" t="s">
        <v>303</v>
      </c>
      <c r="E31" s="62" t="s">
        <v>302</v>
      </c>
      <c r="F31" s="103"/>
      <c r="G31" s="103"/>
      <c r="H31" s="103"/>
      <c r="I31" s="103">
        <v>0</v>
      </c>
      <c r="J31" s="94">
        <f t="shared" si="1"/>
        <v>0</v>
      </c>
    </row>
    <row r="32" spans="1:10" x14ac:dyDescent="0.3">
      <c r="A32" s="82"/>
      <c r="B32" s="5"/>
      <c r="C32" s="5"/>
      <c r="D32" s="74" t="s">
        <v>305</v>
      </c>
      <c r="E32" s="79"/>
      <c r="F32" s="129">
        <v>290000</v>
      </c>
      <c r="G32" s="103">
        <v>70000</v>
      </c>
      <c r="H32" s="103">
        <v>130000</v>
      </c>
      <c r="I32" s="103">
        <v>0</v>
      </c>
      <c r="J32" s="94">
        <f t="shared" si="1"/>
        <v>490000</v>
      </c>
    </row>
    <row r="33" spans="1:11" x14ac:dyDescent="0.3">
      <c r="A33" s="97"/>
      <c r="B33" s="15" t="s">
        <v>306</v>
      </c>
      <c r="C33" s="15"/>
      <c r="D33" s="90"/>
      <c r="E33" s="86"/>
      <c r="F33" s="87">
        <f>SUM(F11:F32)</f>
        <v>31498464</v>
      </c>
      <c r="G33" s="88">
        <f>SUM(G11:G32)</f>
        <v>7363264</v>
      </c>
      <c r="H33" s="88">
        <f>SUM(H11:H32)</f>
        <v>7226807</v>
      </c>
      <c r="I33" s="102">
        <v>0</v>
      </c>
      <c r="J33" s="88">
        <f>SUM(J11:J32)</f>
        <v>46088535</v>
      </c>
    </row>
    <row r="41" spans="1:11" x14ac:dyDescent="0.3">
      <c r="J41" s="124" t="s">
        <v>344</v>
      </c>
    </row>
    <row r="42" spans="1:11" ht="12" customHeight="1" x14ac:dyDescent="0.3">
      <c r="A42" s="2"/>
      <c r="B42" s="1"/>
      <c r="C42" s="1"/>
      <c r="D42" s="355" t="s">
        <v>0</v>
      </c>
      <c r="E42" s="339" t="s">
        <v>134</v>
      </c>
      <c r="F42" s="40" t="s">
        <v>135</v>
      </c>
      <c r="G42" s="339" t="s">
        <v>136</v>
      </c>
      <c r="H42" s="357" t="s">
        <v>137</v>
      </c>
      <c r="I42" s="369" t="s">
        <v>138</v>
      </c>
      <c r="J42" s="339" t="s">
        <v>139</v>
      </c>
    </row>
    <row r="43" spans="1:11" ht="12" customHeight="1" x14ac:dyDescent="0.3">
      <c r="A43" s="3"/>
      <c r="B43" s="4"/>
      <c r="C43" s="4"/>
      <c r="D43" s="364"/>
      <c r="E43" s="340"/>
      <c r="F43" s="41" t="s">
        <v>140</v>
      </c>
      <c r="G43" s="340"/>
      <c r="H43" s="358"/>
      <c r="I43" s="370"/>
      <c r="J43" s="340"/>
    </row>
    <row r="44" spans="1:11" ht="12" customHeight="1" x14ac:dyDescent="0.3">
      <c r="A44" s="8" t="s">
        <v>1</v>
      </c>
      <c r="B44" s="29"/>
      <c r="C44" s="16"/>
      <c r="D44" s="16"/>
      <c r="E44" s="42"/>
      <c r="F44" s="42"/>
      <c r="G44" s="42"/>
      <c r="H44" s="42"/>
      <c r="I44" s="46"/>
      <c r="J44" s="43"/>
    </row>
    <row r="45" spans="1:11" ht="12" customHeight="1" x14ac:dyDescent="0.3">
      <c r="A45" s="9"/>
      <c r="B45" s="10" t="s">
        <v>2</v>
      </c>
      <c r="C45" s="10"/>
      <c r="D45" s="74"/>
      <c r="E45" s="62" t="s">
        <v>141</v>
      </c>
      <c r="F45" s="94"/>
      <c r="G45" s="94"/>
      <c r="H45" s="94"/>
      <c r="I45" s="103"/>
      <c r="J45" s="34"/>
    </row>
    <row r="46" spans="1:11" ht="12" customHeight="1" x14ac:dyDescent="0.3">
      <c r="A46" s="9"/>
      <c r="B46" s="6"/>
      <c r="C46" s="10" t="s">
        <v>2</v>
      </c>
      <c r="D46" s="31"/>
      <c r="E46" s="62" t="s">
        <v>142</v>
      </c>
      <c r="F46" s="103">
        <v>2158000</v>
      </c>
      <c r="G46" s="103">
        <v>135000</v>
      </c>
      <c r="H46" s="103">
        <v>215000</v>
      </c>
      <c r="I46" s="103">
        <v>0</v>
      </c>
      <c r="J46" s="61">
        <f t="shared" ref="J46:J89" si="2">SUM(F46:I46)</f>
        <v>2508000</v>
      </c>
      <c r="K46" s="131">
        <v>2508000</v>
      </c>
    </row>
    <row r="47" spans="1:11" ht="12" customHeight="1" x14ac:dyDescent="0.3">
      <c r="A47" s="9"/>
      <c r="B47" s="6"/>
      <c r="C47" s="10" t="s">
        <v>3</v>
      </c>
      <c r="D47" s="31"/>
      <c r="E47" s="62" t="s">
        <v>143</v>
      </c>
      <c r="F47" s="103">
        <v>20000</v>
      </c>
      <c r="G47" s="103">
        <v>0</v>
      </c>
      <c r="H47" s="103">
        <v>0</v>
      </c>
      <c r="I47" s="103">
        <v>0</v>
      </c>
      <c r="J47" s="61">
        <f t="shared" si="2"/>
        <v>20000</v>
      </c>
      <c r="K47" s="131">
        <v>20000</v>
      </c>
    </row>
    <row r="48" spans="1:11" ht="12" customHeight="1" x14ac:dyDescent="0.3">
      <c r="A48" s="9"/>
      <c r="B48" s="6"/>
      <c r="C48" s="10" t="s">
        <v>4</v>
      </c>
      <c r="D48" s="31"/>
      <c r="E48" s="62" t="s">
        <v>144</v>
      </c>
      <c r="F48" s="103">
        <v>25000</v>
      </c>
      <c r="G48" s="103">
        <v>0</v>
      </c>
      <c r="H48" s="103">
        <v>0</v>
      </c>
      <c r="I48" s="103">
        <v>0</v>
      </c>
      <c r="J48" s="61">
        <f t="shared" si="2"/>
        <v>25000</v>
      </c>
      <c r="K48" s="131">
        <v>25000</v>
      </c>
    </row>
    <row r="49" spans="1:11" ht="12" customHeight="1" x14ac:dyDescent="0.3">
      <c r="A49" s="9"/>
      <c r="B49" s="6"/>
      <c r="C49" s="10" t="s">
        <v>5</v>
      </c>
      <c r="D49" s="31"/>
      <c r="E49" s="62" t="s">
        <v>145</v>
      </c>
      <c r="F49" s="103">
        <v>20000</v>
      </c>
      <c r="G49" s="103">
        <v>0</v>
      </c>
      <c r="H49" s="103">
        <v>0</v>
      </c>
      <c r="I49" s="103">
        <v>0</v>
      </c>
      <c r="J49" s="61">
        <f t="shared" si="2"/>
        <v>20000</v>
      </c>
      <c r="K49" s="131">
        <v>20000</v>
      </c>
    </row>
    <row r="50" spans="1:11" ht="12" customHeight="1" x14ac:dyDescent="0.3">
      <c r="A50" s="9"/>
      <c r="B50" s="6"/>
      <c r="C50" s="10" t="s">
        <v>6</v>
      </c>
      <c r="D50" s="31"/>
      <c r="E50" s="62" t="s">
        <v>146</v>
      </c>
      <c r="F50" s="103">
        <v>25000</v>
      </c>
      <c r="G50" s="103">
        <v>0</v>
      </c>
      <c r="H50" s="103">
        <v>0</v>
      </c>
      <c r="I50" s="103">
        <v>0</v>
      </c>
      <c r="J50" s="61">
        <f t="shared" si="2"/>
        <v>25000</v>
      </c>
      <c r="K50" s="131">
        <v>25000</v>
      </c>
    </row>
    <row r="51" spans="1:11" ht="12" customHeight="1" x14ac:dyDescent="0.3">
      <c r="A51" s="9"/>
      <c r="B51" s="6"/>
      <c r="C51" s="14" t="s">
        <v>95</v>
      </c>
      <c r="D51" s="31"/>
      <c r="E51" s="62" t="s">
        <v>147</v>
      </c>
      <c r="F51" s="103">
        <v>5000</v>
      </c>
      <c r="G51" s="103">
        <v>0</v>
      </c>
      <c r="H51" s="103">
        <v>0</v>
      </c>
      <c r="I51" s="103">
        <v>0</v>
      </c>
      <c r="J51" s="61">
        <f>SUM(F51:I51)</f>
        <v>5000</v>
      </c>
      <c r="K51" s="131">
        <v>5000</v>
      </c>
    </row>
    <row r="52" spans="1:11" ht="12" customHeight="1" x14ac:dyDescent="0.3">
      <c r="A52" s="9"/>
      <c r="B52" s="6"/>
      <c r="C52" s="14" t="s">
        <v>41</v>
      </c>
      <c r="D52" s="31"/>
      <c r="E52" s="62" t="s">
        <v>148</v>
      </c>
      <c r="F52" s="103">
        <v>80000</v>
      </c>
      <c r="G52" s="103">
        <v>0</v>
      </c>
      <c r="H52" s="103">
        <v>0</v>
      </c>
      <c r="I52" s="103">
        <v>0</v>
      </c>
      <c r="J52" s="61">
        <f t="shared" si="2"/>
        <v>80000</v>
      </c>
      <c r="K52" s="131">
        <v>80000</v>
      </c>
    </row>
    <row r="53" spans="1:11" ht="12" customHeight="1" x14ac:dyDescent="0.3">
      <c r="A53" s="9"/>
      <c r="B53" s="10" t="s">
        <v>7</v>
      </c>
      <c r="C53" s="10"/>
      <c r="D53" s="75"/>
      <c r="E53" s="62" t="s">
        <v>149</v>
      </c>
      <c r="F53" s="103">
        <v>0</v>
      </c>
      <c r="G53" s="103">
        <v>0</v>
      </c>
      <c r="H53" s="103">
        <v>0</v>
      </c>
      <c r="I53" s="103">
        <v>0</v>
      </c>
      <c r="J53" s="61">
        <f t="shared" si="2"/>
        <v>0</v>
      </c>
      <c r="K53" s="135"/>
    </row>
    <row r="54" spans="1:11" ht="12" customHeight="1" x14ac:dyDescent="0.3">
      <c r="A54" s="9"/>
      <c r="B54" s="6"/>
      <c r="C54" s="10" t="s">
        <v>8</v>
      </c>
      <c r="D54" s="31"/>
      <c r="E54" s="62" t="s">
        <v>150</v>
      </c>
      <c r="F54" s="103">
        <v>2095000</v>
      </c>
      <c r="G54" s="103">
        <v>130000</v>
      </c>
      <c r="H54" s="103">
        <v>175000</v>
      </c>
      <c r="I54" s="103">
        <v>0</v>
      </c>
      <c r="J54" s="61">
        <f t="shared" si="2"/>
        <v>2400000</v>
      </c>
      <c r="K54" s="131">
        <v>2400000</v>
      </c>
    </row>
    <row r="55" spans="1:11" ht="12" customHeight="1" x14ac:dyDescent="0.3">
      <c r="A55" s="9"/>
      <c r="B55" s="6"/>
      <c r="C55" s="10" t="s">
        <v>9</v>
      </c>
      <c r="D55" s="31"/>
      <c r="E55" s="62" t="s">
        <v>151</v>
      </c>
      <c r="F55" s="103">
        <v>10000</v>
      </c>
      <c r="G55" s="103">
        <v>0</v>
      </c>
      <c r="H55" s="103">
        <v>0</v>
      </c>
      <c r="I55" s="103">
        <v>0</v>
      </c>
      <c r="J55" s="61">
        <f t="shared" si="2"/>
        <v>10000</v>
      </c>
      <c r="K55" s="131">
        <v>10000</v>
      </c>
    </row>
    <row r="56" spans="1:11" ht="12" customHeight="1" x14ac:dyDescent="0.3">
      <c r="A56" s="9"/>
      <c r="B56" s="6"/>
      <c r="C56" s="10" t="s">
        <v>10</v>
      </c>
      <c r="D56" s="31"/>
      <c r="E56" s="62" t="s">
        <v>152</v>
      </c>
      <c r="F56" s="103">
        <v>25000</v>
      </c>
      <c r="G56" s="103">
        <v>0</v>
      </c>
      <c r="H56" s="103">
        <v>0</v>
      </c>
      <c r="I56" s="103">
        <v>0</v>
      </c>
      <c r="J56" s="61">
        <f t="shared" si="2"/>
        <v>25000</v>
      </c>
      <c r="K56" s="131">
        <v>25000</v>
      </c>
    </row>
    <row r="57" spans="1:11" ht="12" customHeight="1" x14ac:dyDescent="0.3">
      <c r="A57" s="9"/>
      <c r="B57" s="6"/>
      <c r="C57" s="10" t="s">
        <v>11</v>
      </c>
      <c r="D57" s="31"/>
      <c r="E57" s="62" t="s">
        <v>153</v>
      </c>
      <c r="F57" s="103">
        <v>25000</v>
      </c>
      <c r="G57" s="103">
        <v>0</v>
      </c>
      <c r="H57" s="103">
        <v>0</v>
      </c>
      <c r="I57" s="103">
        <v>0</v>
      </c>
      <c r="J57" s="61">
        <f t="shared" si="2"/>
        <v>25000</v>
      </c>
      <c r="K57" s="131">
        <v>25000</v>
      </c>
    </row>
    <row r="58" spans="1:11" ht="12" customHeight="1" x14ac:dyDescent="0.3">
      <c r="A58" s="9"/>
      <c r="B58" s="6"/>
      <c r="C58" s="10" t="s">
        <v>12</v>
      </c>
      <c r="D58" s="31"/>
      <c r="E58" s="62" t="s">
        <v>154</v>
      </c>
      <c r="F58" s="103">
        <v>20000</v>
      </c>
      <c r="G58" s="103">
        <v>0</v>
      </c>
      <c r="H58" s="103">
        <v>0</v>
      </c>
      <c r="I58" s="103">
        <v>0</v>
      </c>
      <c r="J58" s="61">
        <f t="shared" si="2"/>
        <v>20000</v>
      </c>
      <c r="K58" s="131">
        <v>20000</v>
      </c>
    </row>
    <row r="59" spans="1:11" ht="12" customHeight="1" x14ac:dyDescent="0.3">
      <c r="A59" s="9"/>
      <c r="B59" s="10" t="s">
        <v>13</v>
      </c>
      <c r="C59" s="10"/>
      <c r="D59" s="75"/>
      <c r="E59" s="62" t="s">
        <v>155</v>
      </c>
      <c r="F59" s="103">
        <v>815000</v>
      </c>
      <c r="G59" s="103">
        <v>75000</v>
      </c>
      <c r="H59" s="103">
        <v>65000</v>
      </c>
      <c r="I59" s="103">
        <v>0</v>
      </c>
      <c r="J59" s="61">
        <f t="shared" si="2"/>
        <v>955000</v>
      </c>
      <c r="K59" s="131">
        <v>955000</v>
      </c>
    </row>
    <row r="60" spans="1:11" ht="12" customHeight="1" x14ac:dyDescent="0.3">
      <c r="A60" s="9"/>
      <c r="B60" s="6"/>
      <c r="C60" s="10" t="s">
        <v>89</v>
      </c>
      <c r="D60" s="31"/>
      <c r="E60" s="62" t="s">
        <v>350</v>
      </c>
      <c r="F60" s="103">
        <v>10000</v>
      </c>
      <c r="G60" s="103">
        <v>0</v>
      </c>
      <c r="H60" s="103">
        <v>0</v>
      </c>
      <c r="I60" s="103">
        <v>0</v>
      </c>
      <c r="J60" s="61">
        <f t="shared" si="2"/>
        <v>10000</v>
      </c>
      <c r="K60" s="131">
        <v>10000</v>
      </c>
    </row>
    <row r="61" spans="1:11" ht="12" customHeight="1" x14ac:dyDescent="0.3">
      <c r="A61" s="9"/>
      <c r="B61" s="6"/>
      <c r="C61" s="10" t="s">
        <v>90</v>
      </c>
      <c r="D61" s="31"/>
      <c r="E61" s="62" t="s">
        <v>156</v>
      </c>
      <c r="F61" s="103">
        <v>10000</v>
      </c>
      <c r="G61" s="103">
        <v>0</v>
      </c>
      <c r="H61" s="103">
        <v>0</v>
      </c>
      <c r="I61" s="103">
        <v>0</v>
      </c>
      <c r="J61" s="61">
        <f t="shared" si="2"/>
        <v>10000</v>
      </c>
      <c r="K61" s="131">
        <v>10000</v>
      </c>
    </row>
    <row r="62" spans="1:11" ht="12" customHeight="1" x14ac:dyDescent="0.3">
      <c r="A62" s="9"/>
      <c r="B62" s="6"/>
      <c r="C62" s="10" t="s">
        <v>14</v>
      </c>
      <c r="D62" s="31"/>
      <c r="E62" s="62" t="s">
        <v>157</v>
      </c>
      <c r="F62" s="103">
        <v>25000</v>
      </c>
      <c r="G62" s="103">
        <v>0</v>
      </c>
      <c r="H62" s="103">
        <v>0</v>
      </c>
      <c r="I62" s="103">
        <v>0</v>
      </c>
      <c r="J62" s="61">
        <f t="shared" si="2"/>
        <v>25000</v>
      </c>
      <c r="K62" s="131">
        <v>25000</v>
      </c>
    </row>
    <row r="63" spans="1:11" ht="12" customHeight="1" x14ac:dyDescent="0.3">
      <c r="A63" s="9"/>
      <c r="B63" s="6"/>
      <c r="C63" s="10" t="s">
        <v>91</v>
      </c>
      <c r="D63" s="31"/>
      <c r="E63" s="62" t="s">
        <v>158</v>
      </c>
      <c r="F63" s="103">
        <v>20000</v>
      </c>
      <c r="G63" s="103">
        <v>0</v>
      </c>
      <c r="H63" s="103">
        <v>0</v>
      </c>
      <c r="I63" s="103">
        <v>0</v>
      </c>
      <c r="J63" s="61">
        <f t="shared" si="2"/>
        <v>20000</v>
      </c>
      <c r="K63" s="131">
        <v>20000</v>
      </c>
    </row>
    <row r="64" spans="1:11" ht="12" customHeight="1" x14ac:dyDescent="0.3">
      <c r="A64" s="9"/>
      <c r="B64" s="6"/>
      <c r="C64" s="10" t="s">
        <v>45</v>
      </c>
      <c r="D64" s="31"/>
      <c r="E64" s="62" t="s">
        <v>159</v>
      </c>
      <c r="F64" s="103">
        <v>50000</v>
      </c>
      <c r="G64" s="103">
        <v>0</v>
      </c>
      <c r="H64" s="103">
        <v>0</v>
      </c>
      <c r="I64" s="103">
        <v>0</v>
      </c>
      <c r="J64" s="61">
        <f t="shared" si="2"/>
        <v>50000</v>
      </c>
      <c r="K64" s="131">
        <v>50000</v>
      </c>
    </row>
    <row r="65" spans="1:11" ht="12" customHeight="1" x14ac:dyDescent="0.3">
      <c r="A65" s="9"/>
      <c r="B65" s="6"/>
      <c r="C65" s="14" t="s">
        <v>98</v>
      </c>
      <c r="D65" s="31"/>
      <c r="E65" s="62" t="s">
        <v>160</v>
      </c>
      <c r="F65" s="103">
        <v>50000</v>
      </c>
      <c r="G65" s="103">
        <v>0</v>
      </c>
      <c r="H65" s="103">
        <v>0</v>
      </c>
      <c r="I65" s="103">
        <v>0</v>
      </c>
      <c r="J65" s="61">
        <f t="shared" si="2"/>
        <v>50000</v>
      </c>
      <c r="K65" s="131">
        <v>50000</v>
      </c>
    </row>
    <row r="66" spans="1:11" s="143" customFormat="1" ht="9.9" customHeight="1" x14ac:dyDescent="0.3">
      <c r="A66" s="137"/>
      <c r="B66" s="138"/>
      <c r="C66" s="139" t="s">
        <v>103</v>
      </c>
      <c r="E66" s="62" t="s">
        <v>351</v>
      </c>
      <c r="F66" s="140">
        <v>0</v>
      </c>
      <c r="G66" s="140">
        <v>200000</v>
      </c>
      <c r="H66" s="140">
        <v>0</v>
      </c>
      <c r="I66" s="140">
        <v>0</v>
      </c>
      <c r="J66" s="141">
        <f>SUM(G66:I66)</f>
        <v>200000</v>
      </c>
      <c r="K66" s="142">
        <v>200000</v>
      </c>
    </row>
    <row r="67" spans="1:11" ht="12" customHeight="1" x14ac:dyDescent="0.3">
      <c r="A67" s="9"/>
      <c r="B67" s="6"/>
      <c r="C67" s="10" t="s">
        <v>42</v>
      </c>
      <c r="D67" s="31"/>
      <c r="E67" s="62" t="s">
        <v>161</v>
      </c>
      <c r="F67" s="103">
        <v>1505000</v>
      </c>
      <c r="G67" s="103">
        <v>50000</v>
      </c>
      <c r="H67" s="103">
        <v>140000</v>
      </c>
      <c r="I67" s="103">
        <v>0</v>
      </c>
      <c r="J67" s="61">
        <f t="shared" si="2"/>
        <v>1695000</v>
      </c>
      <c r="K67" s="131">
        <v>1695000</v>
      </c>
    </row>
    <row r="68" spans="1:11" ht="12" customHeight="1" x14ac:dyDescent="0.3">
      <c r="A68" s="9"/>
      <c r="B68" s="10" t="s">
        <v>15</v>
      </c>
      <c r="C68" s="10"/>
      <c r="D68" s="75"/>
      <c r="E68" s="62" t="s">
        <v>162</v>
      </c>
      <c r="F68" s="103">
        <v>0</v>
      </c>
      <c r="G68" s="103">
        <v>0</v>
      </c>
      <c r="H68" s="103">
        <v>0</v>
      </c>
      <c r="I68" s="103">
        <v>0</v>
      </c>
      <c r="J68" s="61">
        <f t="shared" si="2"/>
        <v>0</v>
      </c>
      <c r="K68" s="131">
        <v>0</v>
      </c>
    </row>
    <row r="69" spans="1:11" ht="12" customHeight="1" x14ac:dyDescent="0.3">
      <c r="A69" s="9"/>
      <c r="B69" s="6"/>
      <c r="C69" s="10" t="s">
        <v>16</v>
      </c>
      <c r="D69" s="31"/>
      <c r="E69" s="136" t="s">
        <v>163</v>
      </c>
      <c r="F69" s="103">
        <v>1000000</v>
      </c>
      <c r="G69" s="103">
        <v>0</v>
      </c>
      <c r="H69" s="103">
        <v>0</v>
      </c>
      <c r="I69" s="103">
        <v>0</v>
      </c>
      <c r="J69" s="61">
        <f t="shared" si="2"/>
        <v>1000000</v>
      </c>
      <c r="K69" s="131">
        <v>1000000</v>
      </c>
    </row>
    <row r="70" spans="1:11" ht="12" customHeight="1" x14ac:dyDescent="0.3">
      <c r="A70" s="9"/>
      <c r="B70" s="10" t="s">
        <v>17</v>
      </c>
      <c r="C70" s="10"/>
      <c r="D70" s="75"/>
      <c r="E70" s="62" t="s">
        <v>164</v>
      </c>
      <c r="F70" s="103"/>
      <c r="G70" s="103">
        <v>0</v>
      </c>
      <c r="H70" s="103">
        <v>0</v>
      </c>
      <c r="I70" s="103">
        <v>0</v>
      </c>
      <c r="J70" s="61">
        <f t="shared" si="2"/>
        <v>0</v>
      </c>
      <c r="K70" s="131">
        <v>0</v>
      </c>
    </row>
    <row r="71" spans="1:11" ht="12" customHeight="1" x14ac:dyDescent="0.3">
      <c r="A71" s="9"/>
      <c r="B71" s="6"/>
      <c r="C71" s="10" t="s">
        <v>18</v>
      </c>
      <c r="D71" s="31"/>
      <c r="E71" s="62" t="s">
        <v>166</v>
      </c>
      <c r="F71" s="103">
        <v>497200</v>
      </c>
      <c r="G71" s="103">
        <v>54000</v>
      </c>
      <c r="H71" s="103">
        <v>51000</v>
      </c>
      <c r="I71" s="103">
        <v>0</v>
      </c>
      <c r="J71" s="61">
        <f t="shared" si="2"/>
        <v>602200</v>
      </c>
      <c r="K71" s="131">
        <v>602200</v>
      </c>
    </row>
    <row r="72" spans="1:11" ht="12" customHeight="1" x14ac:dyDescent="0.3">
      <c r="A72" s="9"/>
      <c r="B72" s="6"/>
      <c r="C72" s="14" t="s">
        <v>92</v>
      </c>
      <c r="D72" s="31"/>
      <c r="E72" s="62" t="s">
        <v>167</v>
      </c>
      <c r="F72" s="103">
        <v>7200</v>
      </c>
      <c r="G72" s="103">
        <v>0</v>
      </c>
      <c r="H72" s="103">
        <v>0</v>
      </c>
      <c r="I72" s="103">
        <v>0</v>
      </c>
      <c r="J72" s="61">
        <f t="shared" si="2"/>
        <v>7200</v>
      </c>
      <c r="K72" s="131">
        <v>7200</v>
      </c>
    </row>
    <row r="73" spans="1:11" ht="12" customHeight="1" x14ac:dyDescent="0.3">
      <c r="A73" s="9"/>
      <c r="B73" s="6"/>
      <c r="C73" s="10" t="s">
        <v>96</v>
      </c>
      <c r="D73" s="31"/>
      <c r="E73" s="62" t="s">
        <v>168</v>
      </c>
      <c r="F73" s="103">
        <v>197576</v>
      </c>
      <c r="G73" s="103">
        <v>18400</v>
      </c>
      <c r="H73" s="103">
        <v>25000</v>
      </c>
      <c r="I73" s="103">
        <v>0</v>
      </c>
      <c r="J73" s="61">
        <f t="shared" si="2"/>
        <v>240976</v>
      </c>
      <c r="K73" s="131">
        <v>240976</v>
      </c>
    </row>
    <row r="74" spans="1:11" ht="12" customHeight="1" x14ac:dyDescent="0.3">
      <c r="A74" s="9"/>
      <c r="B74" s="6"/>
      <c r="C74" s="10" t="s">
        <v>43</v>
      </c>
      <c r="D74" s="31"/>
      <c r="E74" s="62" t="s">
        <v>165</v>
      </c>
      <c r="F74" s="103">
        <v>1000</v>
      </c>
      <c r="G74" s="103">
        <v>2000</v>
      </c>
      <c r="H74" s="103">
        <v>1000</v>
      </c>
      <c r="I74" s="103">
        <v>0</v>
      </c>
      <c r="J74" s="61">
        <f t="shared" si="2"/>
        <v>4000</v>
      </c>
      <c r="K74" s="131">
        <v>4000</v>
      </c>
    </row>
    <row r="75" spans="1:11" ht="12" customHeight="1" x14ac:dyDescent="0.3">
      <c r="A75" s="9"/>
      <c r="B75" s="10" t="s">
        <v>19</v>
      </c>
      <c r="C75" s="10"/>
      <c r="D75" s="75"/>
      <c r="E75" s="62" t="s">
        <v>169</v>
      </c>
      <c r="F75" s="103">
        <v>0</v>
      </c>
      <c r="G75" s="103">
        <v>0</v>
      </c>
      <c r="H75" s="103">
        <v>0</v>
      </c>
      <c r="I75" s="103">
        <v>0</v>
      </c>
      <c r="J75" s="61">
        <f t="shared" si="2"/>
        <v>0</v>
      </c>
      <c r="K75" s="131">
        <v>0</v>
      </c>
    </row>
    <row r="76" spans="1:11" ht="12" customHeight="1" x14ac:dyDescent="0.3">
      <c r="A76" s="9"/>
      <c r="B76" s="6"/>
      <c r="C76" s="10" t="s">
        <v>20</v>
      </c>
      <c r="D76" s="31"/>
      <c r="E76" s="62" t="s">
        <v>170</v>
      </c>
      <c r="F76" s="103">
        <v>600000</v>
      </c>
      <c r="G76" s="103">
        <v>0</v>
      </c>
      <c r="H76" s="103">
        <v>0</v>
      </c>
      <c r="I76" s="103">
        <v>0</v>
      </c>
      <c r="J76" s="61">
        <f t="shared" si="2"/>
        <v>600000</v>
      </c>
      <c r="K76" s="131">
        <v>600000</v>
      </c>
    </row>
    <row r="77" spans="1:11" ht="12" customHeight="1" x14ac:dyDescent="0.3">
      <c r="A77" s="9"/>
      <c r="B77" s="10" t="s">
        <v>21</v>
      </c>
      <c r="C77" s="10"/>
      <c r="D77" s="75"/>
      <c r="E77" s="62" t="s">
        <v>171</v>
      </c>
      <c r="F77" s="103"/>
      <c r="G77" s="103">
        <v>0</v>
      </c>
      <c r="H77" s="103">
        <v>0</v>
      </c>
      <c r="I77" s="103">
        <v>0</v>
      </c>
      <c r="J77" s="61">
        <f t="shared" si="2"/>
        <v>0</v>
      </c>
      <c r="K77" s="131">
        <v>0</v>
      </c>
    </row>
    <row r="78" spans="1:11" ht="12" customHeight="1" x14ac:dyDescent="0.3">
      <c r="A78" s="9"/>
      <c r="B78" s="6"/>
      <c r="C78" s="10" t="s">
        <v>22</v>
      </c>
      <c r="D78" s="31"/>
      <c r="E78" s="62" t="s">
        <v>172</v>
      </c>
      <c r="F78" s="103">
        <v>300000</v>
      </c>
      <c r="G78" s="103">
        <v>0</v>
      </c>
      <c r="H78" s="103">
        <v>0</v>
      </c>
      <c r="I78" s="103">
        <v>0</v>
      </c>
      <c r="J78" s="61">
        <f t="shared" si="2"/>
        <v>300000</v>
      </c>
      <c r="K78" s="131">
        <v>300000</v>
      </c>
    </row>
    <row r="79" spans="1:11" ht="12" customHeight="1" x14ac:dyDescent="0.3">
      <c r="A79" s="9"/>
      <c r="B79" s="6"/>
      <c r="C79" s="10" t="s">
        <v>23</v>
      </c>
      <c r="D79" s="31"/>
      <c r="E79" s="62" t="s">
        <v>173</v>
      </c>
      <c r="F79" s="103">
        <v>500000</v>
      </c>
      <c r="G79" s="103">
        <v>0</v>
      </c>
      <c r="H79" s="103">
        <v>0</v>
      </c>
      <c r="I79" s="103">
        <v>0</v>
      </c>
      <c r="J79" s="61">
        <f t="shared" si="2"/>
        <v>500000</v>
      </c>
      <c r="K79" s="131">
        <v>500000</v>
      </c>
    </row>
    <row r="80" spans="1:11" ht="12" customHeight="1" x14ac:dyDescent="0.3">
      <c r="A80" s="9"/>
      <c r="B80" s="6"/>
      <c r="C80" s="10" t="s">
        <v>24</v>
      </c>
      <c r="D80" s="31"/>
      <c r="E80" s="62" t="s">
        <v>349</v>
      </c>
      <c r="F80" s="103">
        <v>2537500</v>
      </c>
      <c r="G80" s="103">
        <v>300000</v>
      </c>
      <c r="H80" s="103">
        <v>0</v>
      </c>
      <c r="I80" s="103">
        <v>0</v>
      </c>
      <c r="J80" s="61">
        <f t="shared" si="2"/>
        <v>2837500</v>
      </c>
      <c r="K80" s="131">
        <v>2837500</v>
      </c>
    </row>
    <row r="81" spans="1:11" ht="12" customHeight="1" x14ac:dyDescent="0.3">
      <c r="A81" s="9"/>
      <c r="B81" s="6"/>
      <c r="C81" s="10"/>
      <c r="D81" s="31" t="s">
        <v>88</v>
      </c>
      <c r="E81" s="62" t="s">
        <v>352</v>
      </c>
      <c r="F81" s="103">
        <v>100000</v>
      </c>
      <c r="G81" s="103">
        <v>0</v>
      </c>
      <c r="H81" s="103">
        <v>0</v>
      </c>
      <c r="I81" s="103">
        <v>0</v>
      </c>
      <c r="J81" s="61">
        <f t="shared" si="2"/>
        <v>100000</v>
      </c>
      <c r="K81" s="131">
        <v>100000</v>
      </c>
    </row>
    <row r="82" spans="1:11" ht="12" customHeight="1" x14ac:dyDescent="0.3">
      <c r="A82" s="9"/>
      <c r="B82" s="6"/>
      <c r="C82" s="6"/>
      <c r="D82" s="75" t="s">
        <v>48</v>
      </c>
      <c r="E82" s="62" t="s">
        <v>353</v>
      </c>
      <c r="F82" s="103">
        <v>300000</v>
      </c>
      <c r="G82" s="103">
        <v>0</v>
      </c>
      <c r="H82" s="103">
        <v>0</v>
      </c>
      <c r="I82" s="103">
        <v>0</v>
      </c>
      <c r="J82" s="61">
        <f t="shared" si="2"/>
        <v>300000</v>
      </c>
      <c r="K82" s="131">
        <v>300000</v>
      </c>
    </row>
    <row r="83" spans="1:11" ht="12" customHeight="1" x14ac:dyDescent="0.3">
      <c r="A83" s="9"/>
      <c r="B83" s="6"/>
      <c r="C83" s="6"/>
      <c r="D83" s="75" t="s">
        <v>97</v>
      </c>
      <c r="E83" s="62" t="s">
        <v>354</v>
      </c>
      <c r="F83" s="103">
        <v>10000</v>
      </c>
      <c r="G83" s="103">
        <v>0</v>
      </c>
      <c r="H83" s="103">
        <v>0</v>
      </c>
      <c r="I83" s="103">
        <v>0</v>
      </c>
      <c r="J83" s="61">
        <f t="shared" si="2"/>
        <v>10000</v>
      </c>
      <c r="K83" s="131">
        <v>10000</v>
      </c>
    </row>
    <row r="84" spans="1:11" ht="12" customHeight="1" x14ac:dyDescent="0.3">
      <c r="A84" s="9"/>
      <c r="B84" s="6"/>
      <c r="C84" s="6"/>
      <c r="D84" s="75" t="s">
        <v>49</v>
      </c>
      <c r="E84" s="62" t="s">
        <v>355</v>
      </c>
      <c r="F84" s="103">
        <v>10000</v>
      </c>
      <c r="G84" s="103">
        <v>0</v>
      </c>
      <c r="H84" s="103">
        <v>0</v>
      </c>
      <c r="I84" s="103">
        <v>0</v>
      </c>
      <c r="J84" s="61">
        <f t="shared" si="2"/>
        <v>10000</v>
      </c>
      <c r="K84" s="131">
        <v>10000</v>
      </c>
    </row>
    <row r="85" spans="1:11" ht="12" customHeight="1" x14ac:dyDescent="0.3">
      <c r="A85" s="9"/>
      <c r="B85" s="6"/>
      <c r="C85" s="6"/>
      <c r="D85" s="75" t="s">
        <v>93</v>
      </c>
      <c r="E85" s="62" t="s">
        <v>356</v>
      </c>
      <c r="F85" s="103">
        <v>5000</v>
      </c>
      <c r="G85" s="103">
        <v>0</v>
      </c>
      <c r="H85" s="103">
        <v>0</v>
      </c>
      <c r="I85" s="103">
        <v>0</v>
      </c>
      <c r="J85" s="61">
        <f t="shared" si="2"/>
        <v>5000</v>
      </c>
      <c r="K85" s="131">
        <v>5000</v>
      </c>
    </row>
    <row r="86" spans="1:11" ht="12" customHeight="1" x14ac:dyDescent="0.3">
      <c r="A86" s="9"/>
      <c r="B86" s="6"/>
      <c r="C86" s="6"/>
      <c r="D86" s="75" t="s">
        <v>94</v>
      </c>
      <c r="E86" s="62" t="s">
        <v>357</v>
      </c>
      <c r="F86" s="103">
        <v>5000</v>
      </c>
      <c r="G86" s="103">
        <v>0</v>
      </c>
      <c r="H86" s="103">
        <v>0</v>
      </c>
      <c r="I86" s="103">
        <v>0</v>
      </c>
      <c r="J86" s="61">
        <f t="shared" si="2"/>
        <v>5000</v>
      </c>
      <c r="K86" s="131">
        <v>5000</v>
      </c>
    </row>
    <row r="87" spans="1:11" ht="12" customHeight="1" x14ac:dyDescent="0.3">
      <c r="A87" s="9"/>
      <c r="B87" s="6"/>
      <c r="C87" s="6"/>
      <c r="D87" s="75" t="s">
        <v>50</v>
      </c>
      <c r="E87" s="62" t="s">
        <v>358</v>
      </c>
      <c r="F87" s="103">
        <v>50000</v>
      </c>
      <c r="G87" s="103">
        <v>0</v>
      </c>
      <c r="H87" s="103">
        <v>0</v>
      </c>
      <c r="I87" s="103">
        <v>0</v>
      </c>
      <c r="J87" s="61">
        <f t="shared" si="2"/>
        <v>50000</v>
      </c>
      <c r="K87" s="131">
        <v>50000</v>
      </c>
    </row>
    <row r="88" spans="1:11" ht="12" customHeight="1" x14ac:dyDescent="0.3">
      <c r="A88" s="9"/>
      <c r="B88" s="6"/>
      <c r="C88" s="6"/>
      <c r="D88" s="75" t="s">
        <v>51</v>
      </c>
      <c r="E88" s="62" t="s">
        <v>359</v>
      </c>
      <c r="F88" s="103"/>
      <c r="G88" s="103">
        <v>36000</v>
      </c>
      <c r="H88" s="103">
        <v>0</v>
      </c>
      <c r="I88" s="103">
        <v>0</v>
      </c>
      <c r="J88" s="61">
        <f t="shared" si="2"/>
        <v>36000</v>
      </c>
      <c r="K88" s="131">
        <v>36000</v>
      </c>
    </row>
    <row r="89" spans="1:11" ht="12" customHeight="1" x14ac:dyDescent="0.3">
      <c r="A89" s="85"/>
      <c r="B89" s="17"/>
      <c r="C89" s="17"/>
      <c r="D89" s="18" t="s">
        <v>52</v>
      </c>
      <c r="E89" s="62" t="s">
        <v>360</v>
      </c>
      <c r="F89" s="103"/>
      <c r="G89" s="103">
        <v>262807</v>
      </c>
      <c r="H89" s="103">
        <v>0</v>
      </c>
      <c r="I89" s="103">
        <v>0</v>
      </c>
      <c r="J89" s="61">
        <f t="shared" si="2"/>
        <v>262807</v>
      </c>
      <c r="K89" s="131">
        <v>262807</v>
      </c>
    </row>
    <row r="90" spans="1:11" ht="14.1" customHeight="1" x14ac:dyDescent="0.3">
      <c r="A90" s="45"/>
      <c r="B90" s="120"/>
      <c r="C90" s="120"/>
      <c r="D90" s="121"/>
      <c r="E90" s="59"/>
      <c r="F90" s="59"/>
      <c r="G90" s="59"/>
      <c r="H90" s="59"/>
      <c r="I90" s="47"/>
      <c r="J90" s="60"/>
      <c r="K90" s="135"/>
    </row>
    <row r="91" spans="1:11" ht="14.1" customHeight="1" x14ac:dyDescent="0.3">
      <c r="A91" s="7"/>
      <c r="B91" s="6"/>
      <c r="C91" s="6"/>
      <c r="D91" s="10"/>
      <c r="E91" s="35"/>
      <c r="F91" s="35"/>
      <c r="G91" s="35"/>
      <c r="H91" s="35"/>
      <c r="I91" s="28"/>
      <c r="J91" s="27"/>
      <c r="K91" s="135"/>
    </row>
    <row r="92" spans="1:11" ht="4.5" customHeight="1" x14ac:dyDescent="0.3">
      <c r="A92" s="7"/>
      <c r="B92" s="6"/>
      <c r="C92" s="6"/>
      <c r="D92" s="10"/>
      <c r="E92" s="35"/>
      <c r="F92" s="35"/>
      <c r="G92" s="35"/>
      <c r="H92" s="35"/>
      <c r="I92" s="28"/>
      <c r="J92" s="27"/>
      <c r="K92" s="135"/>
    </row>
    <row r="93" spans="1:11" ht="9.9" customHeight="1" x14ac:dyDescent="0.3">
      <c r="A93" s="15"/>
      <c r="B93" s="17"/>
      <c r="C93" s="17"/>
      <c r="D93" s="122"/>
      <c r="E93" s="35"/>
      <c r="F93" s="35"/>
      <c r="G93" s="35"/>
      <c r="H93" s="35"/>
      <c r="I93" s="28"/>
      <c r="J93" s="124" t="s">
        <v>343</v>
      </c>
      <c r="K93" s="135"/>
    </row>
    <row r="94" spans="1:11" s="54" customFormat="1" ht="9.9" customHeight="1" x14ac:dyDescent="0.2">
      <c r="A94" s="49"/>
      <c r="B94" s="50"/>
      <c r="C94" s="50"/>
      <c r="D94" s="367" t="s">
        <v>0</v>
      </c>
      <c r="E94" s="365" t="s">
        <v>134</v>
      </c>
      <c r="F94" s="53" t="s">
        <v>135</v>
      </c>
      <c r="G94" s="365" t="s">
        <v>136</v>
      </c>
      <c r="H94" s="365" t="s">
        <v>137</v>
      </c>
      <c r="I94" s="365" t="s">
        <v>138</v>
      </c>
      <c r="J94" s="365" t="s">
        <v>139</v>
      </c>
      <c r="K94" s="132"/>
    </row>
    <row r="95" spans="1:11" s="57" customFormat="1" ht="9.9" customHeight="1" x14ac:dyDescent="0.2">
      <c r="A95" s="55"/>
      <c r="B95" s="56"/>
      <c r="C95" s="56"/>
      <c r="D95" s="368"/>
      <c r="E95" s="366"/>
      <c r="F95" s="58" t="s">
        <v>140</v>
      </c>
      <c r="G95" s="366"/>
      <c r="H95" s="366"/>
      <c r="I95" s="366"/>
      <c r="J95" s="366"/>
      <c r="K95" s="132"/>
    </row>
    <row r="96" spans="1:11" ht="9.9" customHeight="1" x14ac:dyDescent="0.3">
      <c r="A96" s="107"/>
      <c r="B96" s="12" t="s">
        <v>25</v>
      </c>
      <c r="C96" s="12"/>
      <c r="D96" s="108"/>
      <c r="E96" s="64" t="s">
        <v>174</v>
      </c>
      <c r="F96" s="104"/>
      <c r="G96" s="104"/>
      <c r="H96" s="104">
        <v>0</v>
      </c>
      <c r="I96" s="105">
        <v>0</v>
      </c>
      <c r="J96" s="106">
        <f t="shared" ref="J96:J128" si="3">SUM(F96:I96)</f>
        <v>0</v>
      </c>
      <c r="K96" s="135"/>
    </row>
    <row r="97" spans="1:11" ht="9.9" customHeight="1" x14ac:dyDescent="0.3">
      <c r="A97" s="107"/>
      <c r="B97" s="30"/>
      <c r="C97" s="98" t="s">
        <v>104</v>
      </c>
      <c r="E97" s="65" t="s">
        <v>175</v>
      </c>
      <c r="F97" s="111">
        <v>0</v>
      </c>
      <c r="G97" s="111">
        <v>30000</v>
      </c>
      <c r="H97" s="111">
        <v>0</v>
      </c>
      <c r="I97" s="111">
        <v>0</v>
      </c>
      <c r="J97" s="112">
        <f>SUM(F97:I97)</f>
        <v>30000</v>
      </c>
      <c r="K97" s="133">
        <v>30000</v>
      </c>
    </row>
    <row r="98" spans="1:11" ht="9.9" customHeight="1" x14ac:dyDescent="0.3">
      <c r="A98" s="107"/>
      <c r="B98" s="30"/>
      <c r="C98" s="98" t="s">
        <v>99</v>
      </c>
      <c r="E98" s="65" t="s">
        <v>361</v>
      </c>
      <c r="F98" s="111">
        <v>0</v>
      </c>
      <c r="G98" s="111">
        <v>0</v>
      </c>
      <c r="H98" s="111">
        <v>250000</v>
      </c>
      <c r="I98" s="111">
        <v>0</v>
      </c>
      <c r="J98" s="112">
        <f>SUM(F98:I98)</f>
        <v>250000</v>
      </c>
      <c r="K98" s="133">
        <v>250000</v>
      </c>
    </row>
    <row r="99" spans="1:11" ht="9.9" customHeight="1" x14ac:dyDescent="0.3">
      <c r="A99" s="107"/>
      <c r="B99" s="30"/>
      <c r="C99" s="12" t="s">
        <v>26</v>
      </c>
      <c r="D99" s="109"/>
      <c r="E99" s="65" t="s">
        <v>176</v>
      </c>
      <c r="F99" s="111">
        <v>45000</v>
      </c>
      <c r="G99" s="111">
        <v>25000</v>
      </c>
      <c r="H99" s="111">
        <v>0</v>
      </c>
      <c r="I99" s="111">
        <v>0</v>
      </c>
      <c r="J99" s="112">
        <f>SUM(F99:I99)</f>
        <v>70000</v>
      </c>
      <c r="K99" s="133">
        <v>50000</v>
      </c>
    </row>
    <row r="100" spans="1:11" ht="9.9" customHeight="1" x14ac:dyDescent="0.3">
      <c r="A100" s="107"/>
      <c r="B100" s="30"/>
      <c r="C100" s="30" t="s">
        <v>27</v>
      </c>
      <c r="D100" s="109"/>
      <c r="E100" s="65" t="s">
        <v>177</v>
      </c>
      <c r="F100" s="111">
        <v>1380000</v>
      </c>
      <c r="G100" s="111">
        <v>200000</v>
      </c>
      <c r="H100" s="111">
        <v>100000</v>
      </c>
      <c r="I100" s="111">
        <v>0</v>
      </c>
      <c r="J100" s="112">
        <f t="shared" si="3"/>
        <v>1680000</v>
      </c>
      <c r="K100" s="133">
        <v>1680000</v>
      </c>
    </row>
    <row r="101" spans="1:11" ht="9.9" customHeight="1" x14ac:dyDescent="0.3">
      <c r="A101" s="107"/>
      <c r="B101" s="30"/>
      <c r="C101" s="30"/>
      <c r="D101" s="98" t="s">
        <v>100</v>
      </c>
      <c r="E101" s="65" t="s">
        <v>178</v>
      </c>
      <c r="F101" s="111">
        <v>0</v>
      </c>
      <c r="G101" s="111">
        <v>0</v>
      </c>
      <c r="H101" s="111">
        <v>450000</v>
      </c>
      <c r="I101" s="111">
        <v>0</v>
      </c>
      <c r="J101" s="112">
        <f t="shared" si="3"/>
        <v>450000</v>
      </c>
      <c r="K101" s="133">
        <v>450000</v>
      </c>
    </row>
    <row r="102" spans="1:11" ht="9.9" customHeight="1" x14ac:dyDescent="0.3">
      <c r="A102" s="107"/>
      <c r="B102" s="30"/>
      <c r="C102" s="30"/>
      <c r="D102" s="98" t="s">
        <v>101</v>
      </c>
      <c r="E102" s="65" t="s">
        <v>179</v>
      </c>
      <c r="F102" s="111">
        <v>0</v>
      </c>
      <c r="G102" s="111">
        <v>0</v>
      </c>
      <c r="H102" s="111">
        <v>250000</v>
      </c>
      <c r="I102" s="111">
        <v>0</v>
      </c>
      <c r="J102" s="112">
        <f t="shared" si="3"/>
        <v>250000</v>
      </c>
      <c r="K102" s="133">
        <v>250000</v>
      </c>
    </row>
    <row r="103" spans="1:11" ht="9.9" customHeight="1" x14ac:dyDescent="0.3">
      <c r="A103" s="107"/>
      <c r="B103" s="30"/>
      <c r="C103" s="30"/>
      <c r="D103" s="98" t="s">
        <v>133</v>
      </c>
      <c r="E103" s="65" t="s">
        <v>180</v>
      </c>
      <c r="F103" s="111">
        <v>200000</v>
      </c>
      <c r="G103" s="111">
        <v>0</v>
      </c>
      <c r="H103" s="111">
        <v>0</v>
      </c>
      <c r="I103" s="111">
        <v>0</v>
      </c>
      <c r="J103" s="112">
        <f>SUM(F103:I103)</f>
        <v>200000</v>
      </c>
      <c r="K103" s="133">
        <v>200000</v>
      </c>
    </row>
    <row r="104" spans="1:11" ht="9.9" customHeight="1" x14ac:dyDescent="0.3">
      <c r="A104" s="107"/>
      <c r="B104" s="12" t="s">
        <v>47</v>
      </c>
      <c r="C104" s="12"/>
      <c r="D104" s="109"/>
      <c r="E104" s="65" t="s">
        <v>362</v>
      </c>
      <c r="F104" s="111">
        <v>0</v>
      </c>
      <c r="G104" s="111">
        <v>0</v>
      </c>
      <c r="H104" s="111">
        <v>0</v>
      </c>
      <c r="I104" s="111">
        <v>0</v>
      </c>
      <c r="J104" s="112">
        <f t="shared" si="3"/>
        <v>0</v>
      </c>
      <c r="K104" s="133">
        <v>0</v>
      </c>
    </row>
    <row r="105" spans="1:11" ht="9.9" customHeight="1" x14ac:dyDescent="0.3">
      <c r="A105" s="107"/>
      <c r="B105" s="12"/>
      <c r="C105" s="12" t="s">
        <v>102</v>
      </c>
      <c r="D105" s="109"/>
      <c r="E105" s="65" t="s">
        <v>181</v>
      </c>
      <c r="F105" s="111">
        <v>0</v>
      </c>
      <c r="G105" s="111">
        <v>0</v>
      </c>
      <c r="H105" s="111">
        <v>25000</v>
      </c>
      <c r="I105" s="111">
        <v>0</v>
      </c>
      <c r="J105" s="112">
        <f t="shared" si="3"/>
        <v>25000</v>
      </c>
      <c r="K105" s="133">
        <v>25000</v>
      </c>
    </row>
    <row r="106" spans="1:11" ht="9.9" customHeight="1" x14ac:dyDescent="0.3">
      <c r="A106" s="107"/>
      <c r="B106" s="12" t="s">
        <v>28</v>
      </c>
      <c r="C106" s="12"/>
      <c r="D106" s="108"/>
      <c r="E106" s="65" t="s">
        <v>363</v>
      </c>
      <c r="F106" s="111">
        <v>0</v>
      </c>
      <c r="G106" s="111">
        <v>0</v>
      </c>
      <c r="H106" s="111">
        <v>0</v>
      </c>
      <c r="I106" s="111">
        <v>0</v>
      </c>
      <c r="J106" s="112">
        <f t="shared" si="3"/>
        <v>0</v>
      </c>
      <c r="K106" s="133">
        <v>0</v>
      </c>
    </row>
    <row r="107" spans="1:11" ht="9.9" customHeight="1" x14ac:dyDescent="0.3">
      <c r="A107" s="107"/>
      <c r="B107" s="30"/>
      <c r="C107" s="12" t="s">
        <v>29</v>
      </c>
      <c r="D107" s="109"/>
      <c r="E107" s="65" t="s">
        <v>182</v>
      </c>
      <c r="F107" s="111">
        <v>230000</v>
      </c>
      <c r="G107" s="111">
        <v>0</v>
      </c>
      <c r="H107" s="111">
        <v>0</v>
      </c>
      <c r="I107" s="111">
        <v>0</v>
      </c>
      <c r="J107" s="112">
        <f t="shared" si="3"/>
        <v>230000</v>
      </c>
      <c r="K107" s="133">
        <v>230000</v>
      </c>
    </row>
    <row r="108" spans="1:11" ht="9.9" customHeight="1" x14ac:dyDescent="0.3">
      <c r="A108" s="107"/>
      <c r="B108" s="12"/>
      <c r="C108" s="12" t="s">
        <v>46</v>
      </c>
      <c r="D108" s="109"/>
      <c r="E108" s="65" t="s">
        <v>183</v>
      </c>
      <c r="F108" s="111">
        <v>100000</v>
      </c>
      <c r="G108" s="111">
        <v>0</v>
      </c>
      <c r="H108" s="111">
        <v>0</v>
      </c>
      <c r="I108" s="111">
        <v>0</v>
      </c>
      <c r="J108" s="112">
        <f t="shared" si="3"/>
        <v>100000</v>
      </c>
      <c r="K108" s="133">
        <v>100000</v>
      </c>
    </row>
    <row r="109" spans="1:11" ht="9.9" customHeight="1" x14ac:dyDescent="0.3">
      <c r="A109" s="107"/>
      <c r="B109" s="30"/>
      <c r="C109" s="12" t="s">
        <v>30</v>
      </c>
      <c r="D109" s="109"/>
      <c r="E109" s="65" t="s">
        <v>184</v>
      </c>
      <c r="F109" s="111">
        <v>50000</v>
      </c>
      <c r="G109" s="111">
        <v>0</v>
      </c>
      <c r="H109" s="111">
        <v>0</v>
      </c>
      <c r="I109" s="111">
        <v>0</v>
      </c>
      <c r="J109" s="112">
        <f t="shared" si="3"/>
        <v>50000</v>
      </c>
      <c r="K109" s="133">
        <v>50000</v>
      </c>
    </row>
    <row r="110" spans="1:11" ht="9.9" customHeight="1" x14ac:dyDescent="0.3">
      <c r="A110" s="107"/>
      <c r="B110" s="12" t="s">
        <v>31</v>
      </c>
      <c r="C110" s="12"/>
      <c r="D110" s="108"/>
      <c r="E110" s="65" t="s">
        <v>185</v>
      </c>
      <c r="F110" s="111"/>
      <c r="G110" s="111">
        <v>0</v>
      </c>
      <c r="H110" s="111">
        <v>0</v>
      </c>
      <c r="I110" s="111">
        <v>0</v>
      </c>
      <c r="J110" s="112">
        <f t="shared" si="3"/>
        <v>0</v>
      </c>
      <c r="K110" s="133">
        <v>0</v>
      </c>
    </row>
    <row r="111" spans="1:11" ht="9.9" customHeight="1" x14ac:dyDescent="0.3">
      <c r="A111" s="107"/>
      <c r="B111" s="30"/>
      <c r="C111" s="12" t="s">
        <v>32</v>
      </c>
      <c r="D111" s="109"/>
      <c r="E111" s="65" t="s">
        <v>186</v>
      </c>
      <c r="F111" s="111">
        <v>29000</v>
      </c>
      <c r="G111" s="111">
        <v>0</v>
      </c>
      <c r="H111" s="111">
        <v>0</v>
      </c>
      <c r="I111" s="111">
        <v>0</v>
      </c>
      <c r="J111" s="112">
        <f t="shared" si="3"/>
        <v>29000</v>
      </c>
      <c r="K111" s="133">
        <v>29000</v>
      </c>
    </row>
    <row r="112" spans="1:11" ht="9.9" customHeight="1" x14ac:dyDescent="0.3">
      <c r="A112" s="107"/>
      <c r="B112" s="30"/>
      <c r="C112" s="30" t="s">
        <v>44</v>
      </c>
      <c r="D112" s="109"/>
      <c r="E112" s="65" t="s">
        <v>187</v>
      </c>
      <c r="F112" s="111">
        <v>10000</v>
      </c>
      <c r="G112" s="111">
        <v>0</v>
      </c>
      <c r="H112" s="111">
        <v>0</v>
      </c>
      <c r="I112" s="111">
        <v>0</v>
      </c>
      <c r="J112" s="112">
        <f t="shared" si="3"/>
        <v>10000</v>
      </c>
      <c r="K112" s="133">
        <v>10000</v>
      </c>
    </row>
    <row r="113" spans="1:11" ht="9.9" customHeight="1" x14ac:dyDescent="0.3">
      <c r="A113" s="107"/>
      <c r="B113" s="30"/>
      <c r="C113" s="12" t="s">
        <v>33</v>
      </c>
      <c r="D113" s="109"/>
      <c r="E113" s="65" t="s">
        <v>188</v>
      </c>
      <c r="F113" s="111">
        <v>200000</v>
      </c>
      <c r="G113" s="111">
        <v>0</v>
      </c>
      <c r="H113" s="111">
        <v>0</v>
      </c>
      <c r="I113" s="111">
        <v>0</v>
      </c>
      <c r="J113" s="112">
        <f t="shared" si="3"/>
        <v>200000</v>
      </c>
      <c r="K113" s="133">
        <v>200000</v>
      </c>
    </row>
    <row r="114" spans="1:11" ht="9.9" customHeight="1" x14ac:dyDescent="0.3">
      <c r="A114" s="107"/>
      <c r="B114" s="30"/>
      <c r="C114" s="12" t="s">
        <v>34</v>
      </c>
      <c r="D114" s="109"/>
      <c r="E114" s="65" t="s">
        <v>189</v>
      </c>
      <c r="F114" s="111">
        <v>6000</v>
      </c>
      <c r="G114" s="111">
        <v>0</v>
      </c>
      <c r="H114" s="111">
        <v>0</v>
      </c>
      <c r="I114" s="111">
        <v>0</v>
      </c>
      <c r="J114" s="112">
        <f t="shared" si="3"/>
        <v>6000</v>
      </c>
      <c r="K114" s="133">
        <v>6000</v>
      </c>
    </row>
    <row r="115" spans="1:11" ht="9.9" customHeight="1" x14ac:dyDescent="0.3">
      <c r="A115" s="107"/>
      <c r="B115" s="30"/>
      <c r="C115" s="12" t="s">
        <v>35</v>
      </c>
      <c r="D115" s="109"/>
      <c r="E115" s="65" t="s">
        <v>190</v>
      </c>
      <c r="F115" s="111">
        <v>25000</v>
      </c>
      <c r="G115" s="111">
        <v>0</v>
      </c>
      <c r="H115" s="111">
        <v>0</v>
      </c>
      <c r="I115" s="111">
        <v>0</v>
      </c>
      <c r="J115" s="112">
        <f t="shared" si="3"/>
        <v>25000</v>
      </c>
      <c r="K115" s="133">
        <v>25000</v>
      </c>
    </row>
    <row r="116" spans="1:11" ht="9.9" customHeight="1" x14ac:dyDescent="0.3">
      <c r="A116" s="107"/>
      <c r="B116" s="30"/>
      <c r="C116" s="12" t="s">
        <v>36</v>
      </c>
      <c r="D116" s="109"/>
      <c r="E116" s="65" t="s">
        <v>191</v>
      </c>
      <c r="F116" s="111">
        <v>8000</v>
      </c>
      <c r="G116" s="111">
        <v>0</v>
      </c>
      <c r="H116" s="111">
        <v>0</v>
      </c>
      <c r="I116" s="111">
        <v>0</v>
      </c>
      <c r="J116" s="112">
        <f t="shared" si="3"/>
        <v>8000</v>
      </c>
      <c r="K116" s="133">
        <v>8000</v>
      </c>
    </row>
    <row r="117" spans="1:11" ht="9.9" customHeight="1" x14ac:dyDescent="0.3">
      <c r="A117" s="107"/>
      <c r="B117" s="30"/>
      <c r="C117" s="12" t="s">
        <v>37</v>
      </c>
      <c r="D117" s="109"/>
      <c r="E117" s="65" t="s">
        <v>192</v>
      </c>
      <c r="F117" s="111">
        <v>150000</v>
      </c>
      <c r="G117" s="111">
        <v>0</v>
      </c>
      <c r="H117" s="111">
        <v>0</v>
      </c>
      <c r="I117" s="111">
        <v>0</v>
      </c>
      <c r="J117" s="112">
        <f t="shared" si="3"/>
        <v>150000</v>
      </c>
      <c r="K117" s="133">
        <v>150000</v>
      </c>
    </row>
    <row r="118" spans="1:11" ht="9.9" customHeight="1" x14ac:dyDescent="0.3">
      <c r="A118" s="107"/>
      <c r="B118" s="30"/>
      <c r="C118" s="30"/>
      <c r="D118" s="108" t="s">
        <v>130</v>
      </c>
      <c r="E118" s="65" t="s">
        <v>193</v>
      </c>
      <c r="F118" s="111">
        <v>100000</v>
      </c>
      <c r="G118" s="111">
        <v>0</v>
      </c>
      <c r="H118" s="111">
        <v>0</v>
      </c>
      <c r="I118" s="111">
        <v>0</v>
      </c>
      <c r="J118" s="112">
        <f t="shared" si="3"/>
        <v>100000</v>
      </c>
      <c r="K118" s="133">
        <v>100000</v>
      </c>
    </row>
    <row r="119" spans="1:11" ht="9.9" customHeight="1" x14ac:dyDescent="0.3">
      <c r="A119" s="107"/>
      <c r="B119" s="30"/>
      <c r="C119" s="12" t="s">
        <v>31</v>
      </c>
      <c r="D119" s="109"/>
      <c r="E119" s="65" t="s">
        <v>194</v>
      </c>
      <c r="F119" s="111"/>
      <c r="G119" s="111">
        <v>0</v>
      </c>
      <c r="H119" s="111">
        <v>0</v>
      </c>
      <c r="I119" s="111">
        <v>0</v>
      </c>
      <c r="J119" s="112">
        <f t="shared" si="3"/>
        <v>0</v>
      </c>
      <c r="K119" s="133">
        <v>0</v>
      </c>
    </row>
    <row r="120" spans="1:11" ht="9.9" customHeight="1" x14ac:dyDescent="0.3">
      <c r="A120" s="107"/>
      <c r="B120" s="30"/>
      <c r="C120" s="30"/>
      <c r="D120" s="108" t="s">
        <v>53</v>
      </c>
      <c r="E120" s="65" t="s">
        <v>194</v>
      </c>
      <c r="F120" s="111">
        <v>2091681</v>
      </c>
      <c r="G120" s="111">
        <v>0</v>
      </c>
      <c r="H120" s="111">
        <v>0</v>
      </c>
      <c r="I120" s="111">
        <v>0</v>
      </c>
      <c r="J120" s="112">
        <f t="shared" si="3"/>
        <v>2091681</v>
      </c>
      <c r="K120" s="133">
        <v>2091684</v>
      </c>
    </row>
    <row r="121" spans="1:11" ht="9.9" customHeight="1" x14ac:dyDescent="0.3">
      <c r="A121" s="107"/>
      <c r="B121" s="30"/>
      <c r="C121" s="30"/>
      <c r="D121" s="98" t="s">
        <v>54</v>
      </c>
      <c r="E121" s="65" t="s">
        <v>195</v>
      </c>
      <c r="F121" s="111">
        <v>150000</v>
      </c>
      <c r="G121" s="111">
        <v>0</v>
      </c>
      <c r="H121" s="111">
        <v>0</v>
      </c>
      <c r="I121" s="111">
        <v>0</v>
      </c>
      <c r="J121" s="112">
        <f t="shared" si="3"/>
        <v>150000</v>
      </c>
      <c r="K121" s="133">
        <v>150000</v>
      </c>
    </row>
    <row r="122" spans="1:11" ht="9.9" customHeight="1" x14ac:dyDescent="0.3">
      <c r="A122" s="107"/>
      <c r="B122" s="30"/>
      <c r="C122" s="30"/>
      <c r="D122" s="108" t="s">
        <v>55</v>
      </c>
      <c r="E122" s="65" t="s">
        <v>196</v>
      </c>
      <c r="F122" s="111">
        <v>140000</v>
      </c>
      <c r="G122" s="111">
        <v>0</v>
      </c>
      <c r="H122" s="111">
        <v>0</v>
      </c>
      <c r="I122" s="111">
        <v>0</v>
      </c>
      <c r="J122" s="112">
        <f t="shared" si="3"/>
        <v>140000</v>
      </c>
      <c r="K122" s="133">
        <v>140000</v>
      </c>
    </row>
    <row r="123" spans="1:11" ht="9.9" customHeight="1" x14ac:dyDescent="0.3">
      <c r="A123" s="107"/>
      <c r="B123" s="30"/>
      <c r="C123" s="30"/>
      <c r="D123" s="108" t="s">
        <v>56</v>
      </c>
      <c r="E123" s="65" t="s">
        <v>197</v>
      </c>
      <c r="F123" s="111">
        <v>700000</v>
      </c>
      <c r="G123" s="111">
        <v>0</v>
      </c>
      <c r="H123" s="111">
        <v>0</v>
      </c>
      <c r="I123" s="111">
        <v>0</v>
      </c>
      <c r="J123" s="112">
        <f t="shared" si="3"/>
        <v>700000</v>
      </c>
      <c r="K123" s="133">
        <v>700000</v>
      </c>
    </row>
    <row r="124" spans="1:11" ht="9.9" customHeight="1" x14ac:dyDescent="0.3">
      <c r="A124" s="107"/>
      <c r="B124" s="30"/>
      <c r="C124" s="30"/>
      <c r="D124" s="108" t="s">
        <v>57</v>
      </c>
      <c r="E124" s="65" t="s">
        <v>198</v>
      </c>
      <c r="F124" s="111">
        <v>70000</v>
      </c>
      <c r="G124" s="111">
        <v>0</v>
      </c>
      <c r="H124" s="111">
        <v>0</v>
      </c>
      <c r="I124" s="111">
        <v>0</v>
      </c>
      <c r="J124" s="112">
        <f t="shared" si="3"/>
        <v>70000</v>
      </c>
      <c r="K124" s="133">
        <v>70000</v>
      </c>
    </row>
    <row r="125" spans="1:11" ht="9.9" customHeight="1" x14ac:dyDescent="0.3">
      <c r="A125" s="107"/>
      <c r="B125" s="30"/>
      <c r="C125" s="30"/>
      <c r="D125" s="108" t="s">
        <v>58</v>
      </c>
      <c r="E125" s="65" t="s">
        <v>199</v>
      </c>
      <c r="F125" s="111">
        <v>640000</v>
      </c>
      <c r="G125" s="111">
        <v>0</v>
      </c>
      <c r="H125" s="111">
        <v>0</v>
      </c>
      <c r="I125" s="111">
        <v>0</v>
      </c>
      <c r="J125" s="112">
        <f t="shared" si="3"/>
        <v>640000</v>
      </c>
      <c r="K125" s="133">
        <v>640000</v>
      </c>
    </row>
    <row r="126" spans="1:11" ht="9.9" customHeight="1" x14ac:dyDescent="0.3">
      <c r="A126" s="107"/>
      <c r="B126" s="30"/>
      <c r="C126" s="30"/>
      <c r="D126" s="108" t="s">
        <v>129</v>
      </c>
      <c r="E126" s="65" t="s">
        <v>200</v>
      </c>
      <c r="F126" s="111">
        <v>150000</v>
      </c>
      <c r="G126" s="111">
        <v>0</v>
      </c>
      <c r="H126" s="111">
        <v>0</v>
      </c>
      <c r="I126" s="111">
        <v>0</v>
      </c>
      <c r="J126" s="112">
        <f t="shared" si="3"/>
        <v>150000</v>
      </c>
      <c r="K126" s="133">
        <v>150000</v>
      </c>
    </row>
    <row r="127" spans="1:11" ht="9.9" customHeight="1" x14ac:dyDescent="0.3">
      <c r="A127" s="107"/>
      <c r="B127" s="30"/>
      <c r="C127" s="30"/>
      <c r="D127" s="98" t="s">
        <v>59</v>
      </c>
      <c r="E127" s="65" t="s">
        <v>201</v>
      </c>
      <c r="F127" s="111">
        <v>2040000</v>
      </c>
      <c r="G127" s="111">
        <v>0</v>
      </c>
      <c r="H127" s="111">
        <v>0</v>
      </c>
      <c r="I127" s="111">
        <v>0</v>
      </c>
      <c r="J127" s="112">
        <f t="shared" si="3"/>
        <v>2040000</v>
      </c>
      <c r="K127" s="133">
        <v>2040000</v>
      </c>
    </row>
    <row r="128" spans="1:11" ht="9.9" customHeight="1" x14ac:dyDescent="0.3">
      <c r="A128" s="107"/>
      <c r="B128" s="30"/>
      <c r="C128" s="30"/>
      <c r="D128" s="98" t="s">
        <v>60</v>
      </c>
      <c r="E128" s="65" t="s">
        <v>202</v>
      </c>
      <c r="F128" s="111">
        <v>30000</v>
      </c>
      <c r="G128" s="111">
        <v>0</v>
      </c>
      <c r="H128" s="111">
        <v>0</v>
      </c>
      <c r="I128" s="111">
        <v>0</v>
      </c>
      <c r="J128" s="112">
        <f t="shared" si="3"/>
        <v>30000</v>
      </c>
      <c r="K128" s="133">
        <v>30000</v>
      </c>
    </row>
    <row r="129" spans="1:11" ht="9.9" customHeight="1" x14ac:dyDescent="0.3">
      <c r="A129" s="107"/>
      <c r="B129" s="30"/>
      <c r="C129" s="30"/>
      <c r="D129" s="108" t="s">
        <v>61</v>
      </c>
      <c r="E129" s="65" t="s">
        <v>203</v>
      </c>
      <c r="F129" s="111">
        <v>0</v>
      </c>
      <c r="G129" s="111">
        <v>80000</v>
      </c>
      <c r="H129" s="111">
        <v>0</v>
      </c>
      <c r="I129" s="111">
        <v>0</v>
      </c>
      <c r="J129" s="112">
        <f t="shared" ref="J129:J148" si="4">SUM(G129:I129)</f>
        <v>80000</v>
      </c>
      <c r="K129" s="133">
        <v>80000</v>
      </c>
    </row>
    <row r="130" spans="1:11" ht="9.9" customHeight="1" x14ac:dyDescent="0.3">
      <c r="A130" s="107"/>
      <c r="B130" s="30"/>
      <c r="C130" s="30"/>
      <c r="D130" s="108" t="s">
        <v>62</v>
      </c>
      <c r="E130" s="65" t="s">
        <v>204</v>
      </c>
      <c r="F130" s="111">
        <v>0</v>
      </c>
      <c r="G130" s="111">
        <v>10000</v>
      </c>
      <c r="H130" s="111">
        <v>0</v>
      </c>
      <c r="I130" s="111">
        <v>0</v>
      </c>
      <c r="J130" s="112">
        <f t="shared" si="4"/>
        <v>10000</v>
      </c>
      <c r="K130" s="133">
        <v>10000</v>
      </c>
    </row>
    <row r="131" spans="1:11" ht="9.9" customHeight="1" x14ac:dyDescent="0.3">
      <c r="A131" s="107"/>
      <c r="B131" s="30"/>
      <c r="C131" s="30"/>
      <c r="D131" s="108" t="s">
        <v>63</v>
      </c>
      <c r="E131" s="65" t="s">
        <v>205</v>
      </c>
      <c r="F131" s="111">
        <v>0</v>
      </c>
      <c r="G131" s="111">
        <v>50000</v>
      </c>
      <c r="H131" s="111">
        <v>0</v>
      </c>
      <c r="I131" s="111">
        <v>0</v>
      </c>
      <c r="J131" s="112">
        <f t="shared" si="4"/>
        <v>50000</v>
      </c>
      <c r="K131" s="133">
        <v>50000</v>
      </c>
    </row>
    <row r="132" spans="1:11" ht="9.9" customHeight="1" x14ac:dyDescent="0.3">
      <c r="A132" s="107"/>
      <c r="B132" s="30"/>
      <c r="C132" s="30"/>
      <c r="D132" s="98" t="s">
        <v>64</v>
      </c>
      <c r="E132" s="65" t="s">
        <v>206</v>
      </c>
      <c r="F132" s="111">
        <v>0</v>
      </c>
      <c r="G132" s="111">
        <v>70000</v>
      </c>
      <c r="H132" s="111">
        <v>0</v>
      </c>
      <c r="I132" s="111">
        <v>0</v>
      </c>
      <c r="J132" s="112">
        <f t="shared" si="4"/>
        <v>70000</v>
      </c>
      <c r="K132" s="133">
        <v>70000</v>
      </c>
    </row>
    <row r="133" spans="1:11" ht="9.9" customHeight="1" x14ac:dyDescent="0.3">
      <c r="A133" s="107"/>
      <c r="B133" s="30"/>
      <c r="C133" s="30"/>
      <c r="D133" s="98" t="s">
        <v>105</v>
      </c>
      <c r="E133" s="65" t="s">
        <v>207</v>
      </c>
      <c r="F133" s="111">
        <v>0</v>
      </c>
      <c r="G133" s="111">
        <v>50000</v>
      </c>
      <c r="H133" s="111">
        <v>0</v>
      </c>
      <c r="I133" s="111">
        <v>0</v>
      </c>
      <c r="J133" s="112">
        <f t="shared" si="4"/>
        <v>50000</v>
      </c>
      <c r="K133" s="133">
        <v>50000</v>
      </c>
    </row>
    <row r="134" spans="1:11" ht="9.9" customHeight="1" x14ac:dyDescent="0.3">
      <c r="A134" s="107"/>
      <c r="B134" s="30"/>
      <c r="C134" s="30"/>
      <c r="D134" s="98" t="s">
        <v>106</v>
      </c>
      <c r="E134" s="65" t="s">
        <v>208</v>
      </c>
      <c r="F134" s="111">
        <v>0</v>
      </c>
      <c r="G134" s="111">
        <v>50000</v>
      </c>
      <c r="H134" s="111">
        <v>0</v>
      </c>
      <c r="I134" s="111">
        <v>0</v>
      </c>
      <c r="J134" s="112">
        <f t="shared" si="4"/>
        <v>50000</v>
      </c>
      <c r="K134" s="133">
        <v>50000</v>
      </c>
    </row>
    <row r="135" spans="1:11" ht="9.9" customHeight="1" x14ac:dyDescent="0.3">
      <c r="A135" s="107"/>
      <c r="B135" s="30"/>
      <c r="C135" s="30"/>
      <c r="D135" s="98" t="s">
        <v>107</v>
      </c>
      <c r="E135" s="65" t="s">
        <v>209</v>
      </c>
      <c r="F135" s="111">
        <v>0</v>
      </c>
      <c r="G135" s="111">
        <v>200000</v>
      </c>
      <c r="H135" s="111">
        <v>0</v>
      </c>
      <c r="I135" s="111">
        <v>0</v>
      </c>
      <c r="J135" s="112">
        <f t="shared" si="4"/>
        <v>200000</v>
      </c>
      <c r="K135" s="133">
        <v>200000</v>
      </c>
    </row>
    <row r="136" spans="1:11" ht="9.9" customHeight="1" x14ac:dyDescent="0.3">
      <c r="A136" s="107"/>
      <c r="B136" s="30"/>
      <c r="C136" s="30"/>
      <c r="D136" s="98" t="s">
        <v>108</v>
      </c>
      <c r="E136" s="65" t="s">
        <v>210</v>
      </c>
      <c r="F136" s="111">
        <v>0</v>
      </c>
      <c r="G136" s="111">
        <v>200000</v>
      </c>
      <c r="H136" s="111">
        <v>0</v>
      </c>
      <c r="I136" s="111">
        <v>0</v>
      </c>
      <c r="J136" s="112">
        <f t="shared" si="4"/>
        <v>200000</v>
      </c>
      <c r="K136" s="133">
        <v>200000</v>
      </c>
    </row>
    <row r="137" spans="1:11" ht="9.9" customHeight="1" x14ac:dyDescent="0.3">
      <c r="A137" s="107"/>
      <c r="B137" s="30"/>
      <c r="C137" s="30"/>
      <c r="D137" s="98" t="s">
        <v>109</v>
      </c>
      <c r="E137" s="65" t="s">
        <v>211</v>
      </c>
      <c r="F137" s="111">
        <v>0</v>
      </c>
      <c r="G137" s="111">
        <v>100000</v>
      </c>
      <c r="H137" s="111">
        <v>0</v>
      </c>
      <c r="I137" s="111">
        <v>0</v>
      </c>
      <c r="J137" s="112">
        <f t="shared" si="4"/>
        <v>100000</v>
      </c>
      <c r="K137" s="133">
        <v>100000</v>
      </c>
    </row>
    <row r="138" spans="1:11" ht="9.9" customHeight="1" x14ac:dyDescent="0.3">
      <c r="A138" s="107"/>
      <c r="B138" s="30"/>
      <c r="C138" s="30"/>
      <c r="D138" s="98" t="s">
        <v>110</v>
      </c>
      <c r="E138" s="65" t="s">
        <v>212</v>
      </c>
      <c r="F138" s="111">
        <v>0</v>
      </c>
      <c r="G138" s="111">
        <v>50000</v>
      </c>
      <c r="H138" s="111">
        <v>0</v>
      </c>
      <c r="I138" s="111">
        <v>0</v>
      </c>
      <c r="J138" s="112">
        <f t="shared" si="4"/>
        <v>50000</v>
      </c>
      <c r="K138" s="133">
        <v>50000</v>
      </c>
    </row>
    <row r="139" spans="1:11" ht="9.9" customHeight="1" x14ac:dyDescent="0.3">
      <c r="A139" s="107"/>
      <c r="B139" s="30"/>
      <c r="C139" s="30"/>
      <c r="D139" s="98" t="s">
        <v>111</v>
      </c>
      <c r="E139" s="65" t="s">
        <v>213</v>
      </c>
      <c r="F139" s="111">
        <v>0</v>
      </c>
      <c r="G139" s="111">
        <v>50000</v>
      </c>
      <c r="H139" s="111">
        <v>0</v>
      </c>
      <c r="I139" s="111">
        <v>0</v>
      </c>
      <c r="J139" s="112">
        <f t="shared" si="4"/>
        <v>50000</v>
      </c>
      <c r="K139" s="133">
        <v>50000</v>
      </c>
    </row>
    <row r="140" spans="1:11" ht="9.9" customHeight="1" x14ac:dyDescent="0.3">
      <c r="A140" s="107"/>
      <c r="B140" s="30"/>
      <c r="C140" s="30"/>
      <c r="D140" s="98" t="s">
        <v>112</v>
      </c>
      <c r="E140" s="65" t="s">
        <v>214</v>
      </c>
      <c r="F140" s="111">
        <v>0</v>
      </c>
      <c r="G140" s="111">
        <v>20000</v>
      </c>
      <c r="H140" s="111">
        <v>0</v>
      </c>
      <c r="I140" s="111">
        <v>0</v>
      </c>
      <c r="J140" s="112">
        <f t="shared" si="4"/>
        <v>20000</v>
      </c>
      <c r="K140" s="133">
        <v>20000</v>
      </c>
    </row>
    <row r="141" spans="1:11" ht="9.9" customHeight="1" x14ac:dyDescent="0.3">
      <c r="A141" s="107"/>
      <c r="B141" s="30"/>
      <c r="C141" s="30"/>
      <c r="D141" s="110" t="s">
        <v>65</v>
      </c>
      <c r="E141" s="65" t="s">
        <v>215</v>
      </c>
      <c r="F141" s="111">
        <v>0</v>
      </c>
      <c r="G141" s="111">
        <v>20000</v>
      </c>
      <c r="H141" s="111">
        <v>0</v>
      </c>
      <c r="I141" s="111">
        <v>0</v>
      </c>
      <c r="J141" s="112">
        <f t="shared" si="4"/>
        <v>20000</v>
      </c>
      <c r="K141" s="133">
        <v>20000</v>
      </c>
    </row>
    <row r="142" spans="1:11" ht="9.9" customHeight="1" x14ac:dyDescent="0.3">
      <c r="A142" s="107"/>
      <c r="B142" s="30"/>
      <c r="C142" s="30"/>
      <c r="D142" s="110" t="s">
        <v>66</v>
      </c>
      <c r="E142" s="65" t="s">
        <v>216</v>
      </c>
      <c r="F142" s="111">
        <v>0</v>
      </c>
      <c r="G142" s="111">
        <v>40000</v>
      </c>
      <c r="H142" s="111">
        <v>0</v>
      </c>
      <c r="I142" s="111">
        <v>0</v>
      </c>
      <c r="J142" s="112">
        <f t="shared" si="4"/>
        <v>40000</v>
      </c>
      <c r="K142" s="133">
        <v>40000</v>
      </c>
    </row>
    <row r="143" spans="1:11" ht="9.9" customHeight="1" x14ac:dyDescent="0.3">
      <c r="A143" s="107"/>
      <c r="B143" s="30"/>
      <c r="C143" s="30"/>
      <c r="D143" s="110" t="s">
        <v>67</v>
      </c>
      <c r="E143" s="65" t="s">
        <v>217</v>
      </c>
      <c r="F143" s="111">
        <v>0</v>
      </c>
      <c r="G143" s="111">
        <v>100000</v>
      </c>
      <c r="H143" s="111">
        <v>0</v>
      </c>
      <c r="I143" s="111">
        <v>0</v>
      </c>
      <c r="J143" s="112">
        <f t="shared" si="4"/>
        <v>100000</v>
      </c>
      <c r="K143" s="133">
        <v>100000</v>
      </c>
    </row>
    <row r="144" spans="1:11" ht="9.9" customHeight="1" x14ac:dyDescent="0.3">
      <c r="A144" s="107"/>
      <c r="B144" s="30"/>
      <c r="C144" s="30"/>
      <c r="D144" s="110" t="s">
        <v>68</v>
      </c>
      <c r="E144" s="65" t="s">
        <v>218</v>
      </c>
      <c r="F144" s="111">
        <v>0</v>
      </c>
      <c r="G144" s="111">
        <v>175000</v>
      </c>
      <c r="H144" s="111">
        <v>0</v>
      </c>
      <c r="I144" s="111">
        <v>0</v>
      </c>
      <c r="J144" s="112">
        <f t="shared" si="4"/>
        <v>175000</v>
      </c>
      <c r="K144" s="133">
        <v>175000</v>
      </c>
    </row>
    <row r="145" spans="1:11" ht="9.9" customHeight="1" x14ac:dyDescent="0.3">
      <c r="A145" s="107"/>
      <c r="B145" s="30"/>
      <c r="C145" s="30"/>
      <c r="D145" s="110" t="s">
        <v>113</v>
      </c>
      <c r="E145" s="65" t="s">
        <v>222</v>
      </c>
      <c r="F145" s="111">
        <v>0</v>
      </c>
      <c r="G145" s="111">
        <v>15000</v>
      </c>
      <c r="H145" s="111">
        <v>0</v>
      </c>
      <c r="I145" s="111">
        <v>0</v>
      </c>
      <c r="J145" s="112">
        <f t="shared" si="4"/>
        <v>15000</v>
      </c>
      <c r="K145" s="133">
        <v>15000</v>
      </c>
    </row>
    <row r="146" spans="1:11" ht="9.9" customHeight="1" x14ac:dyDescent="0.3">
      <c r="A146" s="107"/>
      <c r="B146" s="30"/>
      <c r="C146" s="30"/>
      <c r="D146" s="110" t="s">
        <v>114</v>
      </c>
      <c r="E146" s="65" t="s">
        <v>219</v>
      </c>
      <c r="F146" s="111">
        <v>0</v>
      </c>
      <c r="G146" s="111">
        <v>120000</v>
      </c>
      <c r="H146" s="111">
        <v>0</v>
      </c>
      <c r="I146" s="111">
        <v>0</v>
      </c>
      <c r="J146" s="112">
        <f t="shared" si="4"/>
        <v>120000</v>
      </c>
      <c r="K146" s="133">
        <v>120000</v>
      </c>
    </row>
    <row r="147" spans="1:11" ht="9.9" customHeight="1" x14ac:dyDescent="0.3">
      <c r="A147" s="107"/>
      <c r="B147" s="30"/>
      <c r="C147" s="30"/>
      <c r="D147" s="110" t="s">
        <v>69</v>
      </c>
      <c r="E147" s="65" t="s">
        <v>220</v>
      </c>
      <c r="F147" s="111">
        <v>0</v>
      </c>
      <c r="G147" s="111">
        <v>100000</v>
      </c>
      <c r="H147" s="111">
        <v>0</v>
      </c>
      <c r="I147" s="111">
        <v>0</v>
      </c>
      <c r="J147" s="112">
        <f t="shared" si="4"/>
        <v>100000</v>
      </c>
      <c r="K147" s="133">
        <v>100000</v>
      </c>
    </row>
    <row r="148" spans="1:11" ht="9.9" customHeight="1" x14ac:dyDescent="0.3">
      <c r="A148" s="107"/>
      <c r="B148" s="30"/>
      <c r="C148" s="30"/>
      <c r="D148" s="110" t="s">
        <v>132</v>
      </c>
      <c r="E148" s="65" t="s">
        <v>221</v>
      </c>
      <c r="F148" s="111">
        <v>0</v>
      </c>
      <c r="G148" s="111">
        <v>0</v>
      </c>
      <c r="H148" s="111">
        <v>50000</v>
      </c>
      <c r="I148" s="111">
        <v>0</v>
      </c>
      <c r="J148" s="112">
        <f t="shared" si="4"/>
        <v>50000</v>
      </c>
      <c r="K148" s="133">
        <v>50000</v>
      </c>
    </row>
    <row r="149" spans="1:11" ht="9.9" customHeight="1" x14ac:dyDescent="0.3">
      <c r="A149" s="107"/>
      <c r="B149" s="30"/>
      <c r="C149" s="30"/>
      <c r="D149" s="110" t="s">
        <v>224</v>
      </c>
      <c r="E149" s="65" t="s">
        <v>223</v>
      </c>
      <c r="F149" s="111">
        <v>250000</v>
      </c>
      <c r="G149" s="111">
        <v>0</v>
      </c>
      <c r="H149" s="111">
        <v>0</v>
      </c>
      <c r="I149" s="111">
        <v>0</v>
      </c>
      <c r="J149" s="112">
        <f>SUM(F149:I149)</f>
        <v>250000</v>
      </c>
      <c r="K149" s="133">
        <v>250000</v>
      </c>
    </row>
    <row r="150" spans="1:11" s="4" customFormat="1" ht="9.9" customHeight="1" x14ac:dyDescent="0.3">
      <c r="A150" s="125"/>
      <c r="B150" s="126" t="s">
        <v>38</v>
      </c>
      <c r="C150" s="126"/>
      <c r="D150" s="127"/>
      <c r="E150" s="144"/>
      <c r="F150" s="113">
        <f ca="1">SUM(F46:F150)</f>
        <v>21908157</v>
      </c>
      <c r="G150" s="113">
        <f ca="1">SUM(G46:G150)</f>
        <v>3018207</v>
      </c>
      <c r="H150" s="113">
        <f ca="1">SUM(H46:H150)</f>
        <v>1797000</v>
      </c>
      <c r="I150" s="114">
        <v>0</v>
      </c>
      <c r="J150" s="113">
        <f>SUM(J46:J149)</f>
        <v>26723364</v>
      </c>
      <c r="K150" s="134">
        <f>SUM(K46:K149)</f>
        <v>26703367</v>
      </c>
    </row>
    <row r="151" spans="1:11" s="4" customFormat="1" ht="9.9" customHeight="1" x14ac:dyDescent="0.3">
      <c r="A151" s="123"/>
      <c r="B151" s="123"/>
      <c r="C151" s="123"/>
      <c r="D151" s="123"/>
      <c r="E151" s="1"/>
      <c r="F151" s="116"/>
      <c r="G151" s="116"/>
      <c r="H151" s="116"/>
      <c r="I151" s="117"/>
      <c r="J151" s="116"/>
    </row>
    <row r="152" spans="1:11" s="4" customFormat="1" ht="9.9" customHeight="1" x14ac:dyDescent="0.3">
      <c r="A152" s="115"/>
      <c r="B152" s="115"/>
      <c r="C152" s="115"/>
      <c r="D152" s="115"/>
      <c r="F152" s="118"/>
      <c r="G152" s="118"/>
      <c r="H152" s="118"/>
      <c r="I152" s="119"/>
      <c r="J152" s="118"/>
    </row>
    <row r="153" spans="1:11" s="4" customFormat="1" ht="9.9" customHeight="1" x14ac:dyDescent="0.3">
      <c r="A153" s="115"/>
      <c r="B153" s="115"/>
      <c r="C153" s="115"/>
      <c r="D153" s="115"/>
      <c r="F153" s="118"/>
      <c r="G153" s="118"/>
      <c r="H153" s="118"/>
      <c r="I153" s="119"/>
      <c r="J153" s="118"/>
    </row>
    <row r="154" spans="1:11" s="4" customFormat="1" ht="9.9" customHeight="1" x14ac:dyDescent="0.3">
      <c r="A154" s="115"/>
      <c r="B154" s="115"/>
      <c r="C154" s="115"/>
      <c r="D154" s="115"/>
      <c r="F154" s="118"/>
      <c r="G154" s="118"/>
      <c r="H154" s="118"/>
      <c r="I154" s="119"/>
      <c r="J154" s="118"/>
    </row>
    <row r="155" spans="1:11" s="4" customFormat="1" ht="12" customHeight="1" x14ac:dyDescent="0.3">
      <c r="A155" s="15"/>
      <c r="B155" s="15"/>
      <c r="C155" s="15"/>
      <c r="D155" s="15"/>
      <c r="I155" s="28"/>
      <c r="J155" s="124" t="s">
        <v>342</v>
      </c>
    </row>
    <row r="156" spans="1:11" s="54" customFormat="1" ht="9.9" customHeight="1" x14ac:dyDescent="0.2">
      <c r="A156" s="49"/>
      <c r="B156" s="50"/>
      <c r="C156" s="50"/>
      <c r="D156" s="367" t="s">
        <v>0</v>
      </c>
      <c r="E156" s="365" t="s">
        <v>134</v>
      </c>
      <c r="F156" s="53" t="s">
        <v>135</v>
      </c>
      <c r="G156" s="365" t="s">
        <v>136</v>
      </c>
      <c r="H156" s="365" t="s">
        <v>137</v>
      </c>
      <c r="I156" s="365" t="s">
        <v>138</v>
      </c>
      <c r="J156" s="365" t="s">
        <v>139</v>
      </c>
    </row>
    <row r="157" spans="1:11" s="57" customFormat="1" ht="9.9" customHeight="1" x14ac:dyDescent="0.2">
      <c r="A157" s="55"/>
      <c r="B157" s="56"/>
      <c r="C157" s="56"/>
      <c r="D157" s="368"/>
      <c r="E157" s="366"/>
      <c r="F157" s="58" t="s">
        <v>140</v>
      </c>
      <c r="G157" s="366"/>
      <c r="H157" s="366"/>
      <c r="I157" s="366"/>
      <c r="J157" s="366"/>
    </row>
    <row r="158" spans="1:11" s="57" customFormat="1" ht="12" customHeight="1" x14ac:dyDescent="0.2">
      <c r="A158" s="69"/>
      <c r="B158" s="99"/>
      <c r="C158" s="50"/>
      <c r="D158" s="51"/>
      <c r="E158" s="52"/>
      <c r="F158" s="53"/>
      <c r="G158" s="52"/>
      <c r="H158" s="52"/>
      <c r="I158" s="52"/>
      <c r="J158" s="52"/>
    </row>
    <row r="159" spans="1:11" ht="12" customHeight="1" x14ac:dyDescent="0.3">
      <c r="A159" s="9"/>
      <c r="B159" s="11"/>
      <c r="C159" s="5" t="s">
        <v>245</v>
      </c>
      <c r="D159" s="74"/>
      <c r="E159" s="62" t="s">
        <v>252</v>
      </c>
      <c r="F159" s="71"/>
      <c r="G159" s="71"/>
      <c r="H159" s="34"/>
      <c r="I159" s="44"/>
      <c r="J159" s="34"/>
    </row>
    <row r="160" spans="1:11" ht="12" customHeight="1" x14ac:dyDescent="0.3">
      <c r="A160" s="9"/>
      <c r="B160" s="11"/>
      <c r="C160" s="11" t="s">
        <v>262</v>
      </c>
      <c r="D160" s="31"/>
      <c r="E160" s="62" t="s">
        <v>256</v>
      </c>
      <c r="F160" s="73">
        <v>0</v>
      </c>
      <c r="G160" s="44">
        <v>0</v>
      </c>
      <c r="H160" s="44">
        <v>0</v>
      </c>
      <c r="I160" s="44">
        <v>0</v>
      </c>
      <c r="J160" s="73">
        <v>0</v>
      </c>
    </row>
    <row r="161" spans="1:10" ht="12" customHeight="1" x14ac:dyDescent="0.3">
      <c r="A161" s="9"/>
      <c r="B161" s="11"/>
      <c r="C161" s="11"/>
      <c r="D161" s="66" t="s">
        <v>251</v>
      </c>
      <c r="E161" s="62" t="s">
        <v>256</v>
      </c>
      <c r="F161" s="73">
        <v>300000</v>
      </c>
      <c r="G161" s="44">
        <v>0</v>
      </c>
      <c r="H161" s="44">
        <v>0</v>
      </c>
      <c r="I161" s="44">
        <v>0</v>
      </c>
      <c r="J161" s="73">
        <v>300000</v>
      </c>
    </row>
    <row r="162" spans="1:10" ht="12" customHeight="1" x14ac:dyDescent="0.3">
      <c r="A162" s="9"/>
      <c r="B162" s="11"/>
      <c r="C162" s="6" t="s">
        <v>40</v>
      </c>
      <c r="D162" s="31"/>
      <c r="E162" s="63" t="s">
        <v>253</v>
      </c>
      <c r="F162" s="72">
        <v>0</v>
      </c>
      <c r="G162" s="44">
        <v>0</v>
      </c>
      <c r="H162" s="44">
        <v>0</v>
      </c>
      <c r="I162" s="44">
        <v>0</v>
      </c>
      <c r="J162" s="72">
        <v>0</v>
      </c>
    </row>
    <row r="163" spans="1:10" ht="12" customHeight="1" x14ac:dyDescent="0.3">
      <c r="A163" s="9"/>
      <c r="B163" s="11"/>
      <c r="C163" s="11"/>
      <c r="D163" s="66" t="s">
        <v>246</v>
      </c>
      <c r="E163" s="62" t="s">
        <v>254</v>
      </c>
      <c r="F163" s="73">
        <v>50000</v>
      </c>
      <c r="G163" s="44">
        <v>0</v>
      </c>
      <c r="H163" s="44">
        <v>0</v>
      </c>
      <c r="I163" s="44">
        <v>0</v>
      </c>
      <c r="J163" s="73">
        <v>50000</v>
      </c>
    </row>
    <row r="164" spans="1:10" s="4" customFormat="1" ht="12" customHeight="1" x14ac:dyDescent="0.3">
      <c r="A164" s="9"/>
      <c r="B164" s="11"/>
      <c r="C164" s="11"/>
      <c r="D164" s="66" t="s">
        <v>247</v>
      </c>
      <c r="E164" s="62" t="s">
        <v>255</v>
      </c>
      <c r="F164" s="73">
        <v>55000</v>
      </c>
      <c r="G164" s="44">
        <v>0</v>
      </c>
      <c r="H164" s="44">
        <v>0</v>
      </c>
      <c r="I164" s="44">
        <v>0</v>
      </c>
      <c r="J164" s="73">
        <v>55000</v>
      </c>
    </row>
    <row r="165" spans="1:10" ht="12" customHeight="1" x14ac:dyDescent="0.3">
      <c r="A165" s="9"/>
      <c r="B165" s="11"/>
      <c r="C165" s="11"/>
      <c r="D165" s="19" t="s">
        <v>248</v>
      </c>
      <c r="E165" s="62" t="s">
        <v>319</v>
      </c>
      <c r="F165" s="73">
        <v>10000</v>
      </c>
      <c r="G165" s="44">
        <v>0</v>
      </c>
      <c r="H165" s="44">
        <v>0</v>
      </c>
      <c r="I165" s="44">
        <v>0</v>
      </c>
      <c r="J165" s="73">
        <v>10000</v>
      </c>
    </row>
    <row r="166" spans="1:10" ht="12" customHeight="1" x14ac:dyDescent="0.3">
      <c r="A166" s="9"/>
      <c r="B166" s="11"/>
      <c r="C166" s="11"/>
      <c r="D166" s="19" t="s">
        <v>318</v>
      </c>
      <c r="E166" s="62" t="s">
        <v>261</v>
      </c>
      <c r="F166" s="73">
        <v>10000</v>
      </c>
      <c r="G166" s="44">
        <v>0</v>
      </c>
      <c r="H166" s="44">
        <v>0</v>
      </c>
      <c r="I166" s="44">
        <v>0</v>
      </c>
      <c r="J166" s="73">
        <f>SUM(F166:I166)</f>
        <v>10000</v>
      </c>
    </row>
    <row r="167" spans="1:10" ht="12" customHeight="1" x14ac:dyDescent="0.3">
      <c r="A167" s="9"/>
      <c r="B167" s="11"/>
      <c r="C167" s="11"/>
      <c r="D167" s="66" t="s">
        <v>249</v>
      </c>
      <c r="E167" s="62" t="s">
        <v>320</v>
      </c>
      <c r="F167" s="73">
        <v>16000</v>
      </c>
      <c r="G167" s="44">
        <v>0</v>
      </c>
      <c r="H167" s="44">
        <v>0</v>
      </c>
      <c r="I167" s="44">
        <v>0</v>
      </c>
      <c r="J167" s="73">
        <v>16000</v>
      </c>
    </row>
    <row r="168" spans="1:10" ht="12" customHeight="1" x14ac:dyDescent="0.3">
      <c r="A168" s="9"/>
      <c r="B168" s="11"/>
      <c r="C168" s="11"/>
      <c r="D168" s="66" t="s">
        <v>250</v>
      </c>
      <c r="E168" s="62" t="s">
        <v>321</v>
      </c>
      <c r="F168" s="73">
        <v>17000</v>
      </c>
      <c r="G168" s="44">
        <v>0</v>
      </c>
      <c r="H168" s="44">
        <v>0</v>
      </c>
      <c r="I168" s="44">
        <v>0</v>
      </c>
      <c r="J168" s="73">
        <v>17000</v>
      </c>
    </row>
    <row r="169" spans="1:10" ht="12" customHeight="1" x14ac:dyDescent="0.3">
      <c r="A169" s="9"/>
      <c r="B169" s="7"/>
      <c r="C169" s="13" t="s">
        <v>225</v>
      </c>
      <c r="D169" s="78"/>
      <c r="E169" s="63" t="s">
        <v>257</v>
      </c>
      <c r="F169" s="72">
        <v>0</v>
      </c>
      <c r="G169" s="44">
        <v>0</v>
      </c>
      <c r="H169" s="44">
        <v>0</v>
      </c>
      <c r="I169" s="44">
        <v>0</v>
      </c>
      <c r="J169" s="72">
        <v>0</v>
      </c>
    </row>
    <row r="170" spans="1:10" ht="12" customHeight="1" x14ac:dyDescent="0.3">
      <c r="A170" s="3"/>
      <c r="B170" s="10"/>
      <c r="C170" s="10"/>
      <c r="D170" s="67" t="s">
        <v>226</v>
      </c>
      <c r="E170" s="62" t="s">
        <v>258</v>
      </c>
      <c r="F170" s="73">
        <v>10000</v>
      </c>
      <c r="G170" s="96">
        <v>0</v>
      </c>
      <c r="H170" s="96">
        <v>0</v>
      </c>
      <c r="I170" s="96">
        <v>0</v>
      </c>
      <c r="J170" s="73">
        <v>10000</v>
      </c>
    </row>
    <row r="171" spans="1:10" ht="12" customHeight="1" x14ac:dyDescent="0.3">
      <c r="A171" s="3"/>
      <c r="B171" s="10"/>
      <c r="C171" s="10"/>
      <c r="D171" s="75" t="s">
        <v>227</v>
      </c>
      <c r="E171" s="62" t="s">
        <v>259</v>
      </c>
      <c r="F171" s="73">
        <v>40000</v>
      </c>
      <c r="G171" s="96">
        <v>0</v>
      </c>
      <c r="H171" s="96">
        <v>0</v>
      </c>
      <c r="I171" s="96">
        <v>0</v>
      </c>
      <c r="J171" s="73">
        <v>40000</v>
      </c>
    </row>
    <row r="172" spans="1:10" ht="12" customHeight="1" x14ac:dyDescent="0.3">
      <c r="A172" s="3"/>
      <c r="B172" s="10"/>
      <c r="C172" s="10"/>
      <c r="D172" s="75" t="s">
        <v>228</v>
      </c>
      <c r="E172" s="62" t="s">
        <v>322</v>
      </c>
      <c r="F172" s="73">
        <v>50000</v>
      </c>
      <c r="G172" s="96">
        <v>0</v>
      </c>
      <c r="H172" s="96">
        <v>0</v>
      </c>
      <c r="I172" s="96">
        <v>0</v>
      </c>
      <c r="J172" s="73">
        <v>50000</v>
      </c>
    </row>
    <row r="173" spans="1:10" ht="12" customHeight="1" x14ac:dyDescent="0.3">
      <c r="A173" s="3"/>
      <c r="B173" s="10"/>
      <c r="C173" s="10"/>
      <c r="D173" s="19" t="s">
        <v>229</v>
      </c>
      <c r="E173" s="62" t="s">
        <v>323</v>
      </c>
      <c r="F173" s="73">
        <v>40000</v>
      </c>
      <c r="G173" s="96">
        <v>0</v>
      </c>
      <c r="H173" s="96">
        <v>0</v>
      </c>
      <c r="I173" s="96">
        <v>0</v>
      </c>
      <c r="J173" s="73">
        <v>40000</v>
      </c>
    </row>
    <row r="174" spans="1:10" ht="12" customHeight="1" x14ac:dyDescent="0.3">
      <c r="A174" s="3"/>
      <c r="B174" s="10"/>
      <c r="C174" s="10"/>
      <c r="D174" s="19" t="s">
        <v>230</v>
      </c>
      <c r="E174" s="62" t="s">
        <v>324</v>
      </c>
      <c r="F174" s="73">
        <v>35000</v>
      </c>
      <c r="G174" s="96">
        <v>0</v>
      </c>
      <c r="H174" s="96">
        <v>0</v>
      </c>
      <c r="I174" s="96">
        <v>0</v>
      </c>
      <c r="J174" s="73">
        <v>35000</v>
      </c>
    </row>
    <row r="175" spans="1:10" ht="12" customHeight="1" x14ac:dyDescent="0.3">
      <c r="A175" s="3"/>
      <c r="B175" s="10"/>
      <c r="C175" s="10"/>
      <c r="D175" s="19" t="s">
        <v>231</v>
      </c>
      <c r="E175" s="62" t="s">
        <v>325</v>
      </c>
      <c r="F175" s="73">
        <v>30000</v>
      </c>
      <c r="G175" s="96">
        <v>0</v>
      </c>
      <c r="H175" s="96">
        <v>0</v>
      </c>
      <c r="I175" s="96">
        <v>0</v>
      </c>
      <c r="J175" s="73">
        <v>30000</v>
      </c>
    </row>
    <row r="176" spans="1:10" ht="12" customHeight="1" x14ac:dyDescent="0.3">
      <c r="A176" s="3"/>
      <c r="B176" s="10"/>
      <c r="C176" s="10"/>
      <c r="D176" s="19" t="s">
        <v>367</v>
      </c>
      <c r="E176" s="62" t="s">
        <v>326</v>
      </c>
      <c r="F176" s="73">
        <v>15000</v>
      </c>
      <c r="G176" s="96">
        <v>0</v>
      </c>
      <c r="H176" s="96">
        <v>0</v>
      </c>
      <c r="I176" s="96">
        <v>0</v>
      </c>
      <c r="J176" s="73">
        <v>15000</v>
      </c>
    </row>
    <row r="177" spans="1:10" ht="12" customHeight="1" x14ac:dyDescent="0.3">
      <c r="A177" s="3"/>
      <c r="B177" s="10"/>
      <c r="C177" s="10"/>
      <c r="D177" s="19" t="s">
        <v>232</v>
      </c>
      <c r="E177" s="62" t="s">
        <v>327</v>
      </c>
      <c r="F177" s="73">
        <v>50000</v>
      </c>
      <c r="G177" s="96">
        <v>0</v>
      </c>
      <c r="H177" s="96">
        <v>0</v>
      </c>
      <c r="I177" s="96">
        <v>0</v>
      </c>
      <c r="J177" s="73">
        <v>50000</v>
      </c>
    </row>
    <row r="178" spans="1:10" ht="12" customHeight="1" x14ac:dyDescent="0.3">
      <c r="A178" s="3"/>
      <c r="B178" s="10"/>
      <c r="C178" s="10"/>
      <c r="D178" s="19" t="s">
        <v>233</v>
      </c>
      <c r="E178" s="62" t="s">
        <v>328</v>
      </c>
      <c r="F178" s="73">
        <v>35000</v>
      </c>
      <c r="G178" s="96">
        <v>0</v>
      </c>
      <c r="H178" s="96">
        <v>0</v>
      </c>
      <c r="I178" s="96">
        <v>0</v>
      </c>
      <c r="J178" s="73">
        <v>35000</v>
      </c>
    </row>
    <row r="179" spans="1:10" ht="12" customHeight="1" x14ac:dyDescent="0.3">
      <c r="A179" s="3"/>
      <c r="B179" s="10"/>
      <c r="C179" s="10"/>
      <c r="D179" s="19" t="s">
        <v>234</v>
      </c>
      <c r="E179" s="62" t="s">
        <v>329</v>
      </c>
      <c r="F179" s="73">
        <v>13000</v>
      </c>
      <c r="G179" s="96">
        <v>0</v>
      </c>
      <c r="H179" s="96">
        <v>0</v>
      </c>
      <c r="I179" s="96">
        <v>0</v>
      </c>
      <c r="J179" s="73">
        <v>13000</v>
      </c>
    </row>
    <row r="180" spans="1:10" ht="12" customHeight="1" x14ac:dyDescent="0.3">
      <c r="A180" s="3"/>
      <c r="B180" s="10"/>
      <c r="C180" s="10"/>
      <c r="D180" s="19" t="s">
        <v>235</v>
      </c>
      <c r="E180" s="62" t="s">
        <v>330</v>
      </c>
      <c r="F180" s="73">
        <v>10000</v>
      </c>
      <c r="G180" s="96">
        <v>0</v>
      </c>
      <c r="H180" s="96">
        <v>0</v>
      </c>
      <c r="I180" s="96">
        <v>0</v>
      </c>
      <c r="J180" s="73">
        <v>10000</v>
      </c>
    </row>
    <row r="181" spans="1:10" ht="12" customHeight="1" x14ac:dyDescent="0.3">
      <c r="A181" s="3"/>
      <c r="B181" s="10"/>
      <c r="C181" s="10"/>
      <c r="D181" s="19" t="s">
        <v>316</v>
      </c>
      <c r="E181" s="62" t="s">
        <v>331</v>
      </c>
      <c r="F181" s="73">
        <v>13000</v>
      </c>
      <c r="G181" s="96">
        <v>0</v>
      </c>
      <c r="H181" s="96">
        <v>0</v>
      </c>
      <c r="I181" s="96">
        <v>0</v>
      </c>
      <c r="J181" s="73">
        <f>SUM(F181:I181)</f>
        <v>13000</v>
      </c>
    </row>
    <row r="182" spans="1:10" ht="12" customHeight="1" x14ac:dyDescent="0.3">
      <c r="A182" s="3"/>
      <c r="B182" s="10"/>
      <c r="C182" s="10"/>
      <c r="D182" s="19" t="s">
        <v>236</v>
      </c>
      <c r="E182" s="62" t="s">
        <v>332</v>
      </c>
      <c r="F182" s="73">
        <v>10000</v>
      </c>
      <c r="G182" s="96">
        <v>0</v>
      </c>
      <c r="H182" s="96">
        <v>0</v>
      </c>
      <c r="I182" s="96">
        <v>0</v>
      </c>
      <c r="J182" s="73">
        <v>10000</v>
      </c>
    </row>
    <row r="183" spans="1:10" ht="12" customHeight="1" x14ac:dyDescent="0.3">
      <c r="A183" s="3"/>
      <c r="B183" s="10"/>
      <c r="C183" s="10" t="s">
        <v>364</v>
      </c>
      <c r="D183" s="75"/>
      <c r="E183" s="63" t="s">
        <v>365</v>
      </c>
      <c r="F183" s="73">
        <v>0</v>
      </c>
      <c r="G183" s="96">
        <v>0</v>
      </c>
      <c r="H183" s="96">
        <v>0</v>
      </c>
      <c r="I183" s="96">
        <v>0</v>
      </c>
      <c r="J183" s="73">
        <v>0</v>
      </c>
    </row>
    <row r="184" spans="1:10" ht="12" customHeight="1" x14ac:dyDescent="0.3">
      <c r="A184" s="3"/>
      <c r="B184" s="4"/>
      <c r="C184" s="6"/>
      <c r="D184" s="66" t="s">
        <v>237</v>
      </c>
      <c r="E184" s="136" t="s">
        <v>365</v>
      </c>
      <c r="F184" s="73">
        <v>75000</v>
      </c>
      <c r="G184" s="44">
        <v>0</v>
      </c>
      <c r="H184" s="44">
        <v>0</v>
      </c>
      <c r="I184" s="44">
        <v>0</v>
      </c>
      <c r="J184" s="73">
        <v>75000</v>
      </c>
    </row>
    <row r="185" spans="1:10" ht="12" customHeight="1" x14ac:dyDescent="0.3">
      <c r="A185" s="3"/>
      <c r="B185" s="4"/>
      <c r="C185" s="10" t="s">
        <v>238</v>
      </c>
      <c r="D185" s="74"/>
      <c r="E185" s="63" t="s">
        <v>260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</row>
    <row r="186" spans="1:10" ht="12" customHeight="1" x14ac:dyDescent="0.3">
      <c r="A186" s="3"/>
      <c r="B186" s="4"/>
      <c r="C186" s="10"/>
      <c r="D186" s="75" t="s">
        <v>121</v>
      </c>
      <c r="E186" s="62" t="s">
        <v>263</v>
      </c>
      <c r="F186" s="44">
        <v>320000</v>
      </c>
      <c r="G186" s="44">
        <v>0</v>
      </c>
      <c r="H186" s="44">
        <v>0</v>
      </c>
      <c r="I186" s="44">
        <v>0</v>
      </c>
      <c r="J186" s="44">
        <v>320000</v>
      </c>
    </row>
    <row r="187" spans="1:10" ht="12" customHeight="1" x14ac:dyDescent="0.3">
      <c r="A187" s="3"/>
      <c r="B187" s="4"/>
      <c r="C187" s="6"/>
      <c r="D187" s="66" t="s">
        <v>239</v>
      </c>
      <c r="E187" s="62" t="s">
        <v>333</v>
      </c>
      <c r="F187" s="73">
        <v>12000</v>
      </c>
      <c r="G187" s="44">
        <v>0</v>
      </c>
      <c r="H187" s="44">
        <v>0</v>
      </c>
      <c r="I187" s="44">
        <v>0</v>
      </c>
      <c r="J187" s="73">
        <v>12000</v>
      </c>
    </row>
    <row r="188" spans="1:10" ht="12" customHeight="1" x14ac:dyDescent="0.3">
      <c r="A188" s="3"/>
      <c r="B188" s="4"/>
      <c r="C188" s="6"/>
      <c r="D188" s="66" t="s">
        <v>240</v>
      </c>
      <c r="E188" s="62" t="s">
        <v>334</v>
      </c>
      <c r="F188" s="73">
        <v>25000</v>
      </c>
      <c r="G188" s="44">
        <v>0</v>
      </c>
      <c r="H188" s="44">
        <v>0</v>
      </c>
      <c r="I188" s="44">
        <v>0</v>
      </c>
      <c r="J188" s="73">
        <v>25000</v>
      </c>
    </row>
    <row r="189" spans="1:10" ht="12" customHeight="1" x14ac:dyDescent="0.3">
      <c r="A189" s="3"/>
      <c r="B189" s="4"/>
      <c r="C189" s="6"/>
      <c r="D189" s="66" t="s">
        <v>241</v>
      </c>
      <c r="E189" s="62" t="s">
        <v>335</v>
      </c>
      <c r="F189" s="73">
        <v>40000</v>
      </c>
      <c r="G189" s="44">
        <v>0</v>
      </c>
      <c r="H189" s="44">
        <v>0</v>
      </c>
      <c r="I189" s="44">
        <v>0</v>
      </c>
      <c r="J189" s="73">
        <v>40000</v>
      </c>
    </row>
    <row r="190" spans="1:10" ht="12" customHeight="1" x14ac:dyDescent="0.3">
      <c r="A190" s="3"/>
      <c r="B190" s="4"/>
      <c r="C190" s="6"/>
      <c r="D190" s="66" t="s">
        <v>317</v>
      </c>
      <c r="E190" s="62" t="s">
        <v>336</v>
      </c>
      <c r="F190" s="73">
        <v>20000</v>
      </c>
      <c r="G190" s="44">
        <v>0</v>
      </c>
      <c r="H190" s="44">
        <v>0</v>
      </c>
      <c r="I190" s="44">
        <v>0</v>
      </c>
      <c r="J190" s="73">
        <v>20000</v>
      </c>
    </row>
    <row r="191" spans="1:10" ht="12" customHeight="1" x14ac:dyDescent="0.3">
      <c r="A191" s="3"/>
      <c r="B191" s="4"/>
      <c r="C191" s="6"/>
      <c r="D191" s="66" t="s">
        <v>242</v>
      </c>
      <c r="E191" s="62" t="s">
        <v>337</v>
      </c>
      <c r="F191" s="73">
        <v>6500</v>
      </c>
      <c r="G191" s="44">
        <v>0</v>
      </c>
      <c r="H191" s="44">
        <v>0</v>
      </c>
      <c r="I191" s="44">
        <v>0</v>
      </c>
      <c r="J191" s="73">
        <v>6500</v>
      </c>
    </row>
    <row r="192" spans="1:10" ht="12" customHeight="1" x14ac:dyDescent="0.3">
      <c r="A192" s="3"/>
      <c r="B192" s="4"/>
      <c r="C192" s="6"/>
      <c r="D192" s="66" t="s">
        <v>243</v>
      </c>
      <c r="E192" s="62" t="s">
        <v>338</v>
      </c>
      <c r="F192" s="73">
        <v>6500</v>
      </c>
      <c r="G192" s="44">
        <v>0</v>
      </c>
      <c r="H192" s="44">
        <v>0</v>
      </c>
      <c r="I192" s="44">
        <v>0</v>
      </c>
      <c r="J192" s="73">
        <v>6500</v>
      </c>
    </row>
    <row r="193" spans="1:11" ht="12" customHeight="1" x14ac:dyDescent="0.3">
      <c r="A193" s="3"/>
      <c r="B193" s="4"/>
      <c r="C193" s="6"/>
      <c r="D193" s="66" t="s">
        <v>244</v>
      </c>
      <c r="E193" s="62" t="s">
        <v>339</v>
      </c>
      <c r="F193" s="73">
        <v>15500</v>
      </c>
      <c r="G193" s="44">
        <v>0</v>
      </c>
      <c r="H193" s="44">
        <v>0</v>
      </c>
      <c r="I193" s="44">
        <v>0</v>
      </c>
      <c r="J193" s="73">
        <v>15500</v>
      </c>
    </row>
    <row r="194" spans="1:11" ht="12" customHeight="1" x14ac:dyDescent="0.3">
      <c r="A194" s="3"/>
      <c r="B194" s="4"/>
      <c r="C194" s="6"/>
      <c r="D194" s="66" t="s">
        <v>345</v>
      </c>
      <c r="E194" s="62" t="s">
        <v>347</v>
      </c>
      <c r="F194" s="73">
        <v>20000</v>
      </c>
      <c r="G194" s="44">
        <v>0</v>
      </c>
      <c r="H194" s="44">
        <v>0</v>
      </c>
      <c r="I194" s="44">
        <v>0</v>
      </c>
      <c r="J194" s="73">
        <v>20000</v>
      </c>
    </row>
    <row r="195" spans="1:11" ht="12" customHeight="1" x14ac:dyDescent="0.3">
      <c r="A195" s="3"/>
      <c r="B195" s="4"/>
      <c r="C195" s="6"/>
      <c r="D195" s="66" t="s">
        <v>346</v>
      </c>
      <c r="E195" s="62" t="s">
        <v>348</v>
      </c>
      <c r="F195" s="73">
        <v>10000</v>
      </c>
      <c r="G195" s="44">
        <v>0</v>
      </c>
      <c r="H195" s="44">
        <v>0</v>
      </c>
      <c r="I195" s="44">
        <v>0</v>
      </c>
      <c r="J195" s="73">
        <v>10000</v>
      </c>
    </row>
    <row r="196" spans="1:11" ht="12" customHeight="1" x14ac:dyDescent="0.3">
      <c r="A196" s="101" t="s">
        <v>340</v>
      </c>
      <c r="B196" s="4"/>
      <c r="C196" s="4"/>
      <c r="D196" s="31"/>
      <c r="E196" s="62"/>
      <c r="F196" s="88">
        <f>SUM(F160:F195)</f>
        <v>1359500</v>
      </c>
      <c r="G196" s="102">
        <v>0</v>
      </c>
      <c r="H196" s="102">
        <v>0</v>
      </c>
      <c r="I196" s="102">
        <v>0</v>
      </c>
      <c r="J196" s="88">
        <f>SUM(J159:J195)</f>
        <v>1359500</v>
      </c>
    </row>
    <row r="197" spans="1:11" ht="12" customHeight="1" x14ac:dyDescent="0.3">
      <c r="A197" s="9"/>
      <c r="B197" s="7" t="s">
        <v>309</v>
      </c>
      <c r="C197" s="7"/>
      <c r="D197" s="100"/>
      <c r="E197" s="84"/>
      <c r="F197" s="91"/>
      <c r="G197" s="92"/>
      <c r="H197" s="92"/>
      <c r="I197" s="44"/>
      <c r="J197" s="92"/>
    </row>
    <row r="198" spans="1:11" ht="12" customHeight="1" x14ac:dyDescent="0.3">
      <c r="A198" s="9"/>
      <c r="B198" s="7"/>
      <c r="C198" s="7"/>
      <c r="D198" s="74" t="s">
        <v>310</v>
      </c>
      <c r="E198" s="84"/>
      <c r="F198" s="93">
        <v>0</v>
      </c>
      <c r="G198" s="94">
        <v>0</v>
      </c>
      <c r="H198" s="94">
        <v>0</v>
      </c>
      <c r="I198" s="44">
        <v>19416106.399999999</v>
      </c>
      <c r="J198" s="83">
        <f>SUM(F198:I198)</f>
        <v>19416106.399999999</v>
      </c>
    </row>
    <row r="199" spans="1:11" ht="12" customHeight="1" x14ac:dyDescent="0.3">
      <c r="A199" s="9"/>
      <c r="B199" s="7"/>
      <c r="C199" s="7"/>
      <c r="D199" s="74" t="s">
        <v>311</v>
      </c>
      <c r="E199" s="84"/>
      <c r="F199" s="93">
        <v>0</v>
      </c>
      <c r="G199" s="94">
        <v>0</v>
      </c>
      <c r="H199" s="94">
        <v>0</v>
      </c>
      <c r="I199" s="44">
        <v>4979026.5999999996</v>
      </c>
      <c r="J199" s="83">
        <f>SUM(F199:I199)</f>
        <v>4979026.5999999996</v>
      </c>
    </row>
    <row r="200" spans="1:11" ht="12" customHeight="1" x14ac:dyDescent="0.3">
      <c r="A200" s="9"/>
      <c r="B200" s="7"/>
      <c r="C200" s="7"/>
      <c r="D200" s="75" t="s">
        <v>312</v>
      </c>
      <c r="E200" s="84"/>
      <c r="F200" s="93">
        <v>0</v>
      </c>
      <c r="G200" s="94">
        <v>0</v>
      </c>
      <c r="H200" s="94">
        <v>0</v>
      </c>
      <c r="I200" s="44">
        <v>14000</v>
      </c>
      <c r="J200" s="83">
        <f>SUM(F200:I200)</f>
        <v>14000</v>
      </c>
    </row>
    <row r="201" spans="1:11" ht="12" customHeight="1" x14ac:dyDescent="0.3">
      <c r="A201" s="9"/>
      <c r="B201" s="7"/>
      <c r="C201" s="7"/>
      <c r="D201" s="74" t="s">
        <v>313</v>
      </c>
      <c r="E201" s="84"/>
      <c r="F201" s="93">
        <v>0</v>
      </c>
      <c r="G201" s="94">
        <v>0</v>
      </c>
      <c r="H201" s="94">
        <v>0</v>
      </c>
      <c r="I201" s="44">
        <v>1000000</v>
      </c>
      <c r="J201" s="83">
        <f>SUM(F201:I201)</f>
        <v>1000000</v>
      </c>
    </row>
    <row r="202" spans="1:11" ht="12" customHeight="1" x14ac:dyDescent="0.3">
      <c r="A202" s="9"/>
      <c r="B202" s="7"/>
      <c r="C202" s="7" t="s">
        <v>314</v>
      </c>
      <c r="D202" s="100"/>
      <c r="E202" s="84"/>
      <c r="F202" s="87">
        <f>SUM(F198:F201)</f>
        <v>0</v>
      </c>
      <c r="G202" s="88">
        <f>SUM(G198:G201)</f>
        <v>0</v>
      </c>
      <c r="H202" s="88">
        <f>SUM(H198:H201)</f>
        <v>0</v>
      </c>
      <c r="I202" s="88">
        <f>SUM(I198:I201)</f>
        <v>25409133</v>
      </c>
      <c r="J202" s="88">
        <f>SUM(J198:J201)</f>
        <v>25409133</v>
      </c>
    </row>
    <row r="203" spans="1:11" ht="14.25" customHeight="1" thickBot="1" x14ac:dyDescent="0.35">
      <c r="A203" s="85" t="s">
        <v>315</v>
      </c>
      <c r="B203" s="32"/>
      <c r="C203" s="15"/>
      <c r="D203" s="90"/>
      <c r="E203" s="86"/>
      <c r="F203" s="130">
        <v>54767566</v>
      </c>
      <c r="G203" s="130">
        <v>10376373</v>
      </c>
      <c r="H203" s="130">
        <v>9027460</v>
      </c>
      <c r="I203" s="130">
        <f>SUM(I202,I196,I150,I33)</f>
        <v>25409133</v>
      </c>
      <c r="J203" s="130">
        <f>SUM(J202,J196,J150,J33)</f>
        <v>99580532</v>
      </c>
      <c r="K203" s="95"/>
    </row>
    <row r="204" spans="1:11" ht="15" thickTop="1" x14ac:dyDescent="0.3">
      <c r="J204" s="48"/>
    </row>
    <row r="205" spans="1:11" x14ac:dyDescent="0.3">
      <c r="J205" s="145"/>
    </row>
  </sheetData>
  <mergeCells count="26">
    <mergeCell ref="J42:J43"/>
    <mergeCell ref="D94:D95"/>
    <mergeCell ref="E94:E95"/>
    <mergeCell ref="G94:G95"/>
    <mergeCell ref="H94:H95"/>
    <mergeCell ref="I94:I95"/>
    <mergeCell ref="J94:J95"/>
    <mergeCell ref="D42:D43"/>
    <mergeCell ref="G42:G43"/>
    <mergeCell ref="H42:H43"/>
    <mergeCell ref="I42:I43"/>
    <mergeCell ref="E42:E43"/>
    <mergeCell ref="J156:J157"/>
    <mergeCell ref="D156:D157"/>
    <mergeCell ref="E156:E157"/>
    <mergeCell ref="G156:G157"/>
    <mergeCell ref="H156:H157"/>
    <mergeCell ref="I156:I157"/>
    <mergeCell ref="I6:I7"/>
    <mergeCell ref="J6:J7"/>
    <mergeCell ref="A1:J1"/>
    <mergeCell ref="A3:J3"/>
    <mergeCell ref="D6:D7"/>
    <mergeCell ref="E6:E7"/>
    <mergeCell ref="G6:G7"/>
    <mergeCell ref="H6:H7"/>
  </mergeCells>
  <pageMargins left="1.0900000000000001" right="0.13" top="0.19" bottom="0.03" header="0.12" footer="0.1"/>
  <pageSetup paperSize="25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Edit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2020-10-26T03:10:21Z</cp:lastPrinted>
  <dcterms:created xsi:type="dcterms:W3CDTF">2016-07-15T02:38:30Z</dcterms:created>
  <dcterms:modified xsi:type="dcterms:W3CDTF">2020-11-02T01:28:28Z</dcterms:modified>
</cp:coreProperties>
</file>