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BP FORM 2020\"/>
    </mc:Choice>
  </mc:AlternateContent>
  <xr:revisionPtr revIDLastSave="0" documentId="13_ncr:1_{27384C5B-8453-4109-8C0E-4215AAF7B351}" xr6:coauthVersionLast="45" xr6:coauthVersionMax="45" xr10:uidLastSave="{00000000-0000-0000-0000-000000000000}"/>
  <bookViews>
    <workbookView minimized="1" xWindow="11256" yWindow="1644" windowWidth="10944" windowHeight="11412" xr2:uid="{00000000-000D-0000-FFFF-FFFF00000000}"/>
  </bookViews>
  <sheets>
    <sheet name="1 Proposed Appro. by Secto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4" i="1" l="1"/>
  <c r="F184" i="1" l="1"/>
  <c r="J81" i="1"/>
  <c r="J93" i="1" l="1"/>
  <c r="J74" i="1" l="1"/>
  <c r="J72" i="1"/>
  <c r="J218" i="1"/>
  <c r="J212" i="1"/>
  <c r="J210" i="1"/>
  <c r="J209" i="1"/>
  <c r="J207" i="1"/>
  <c r="J200" i="1"/>
  <c r="J203" i="1"/>
  <c r="I225" i="1"/>
  <c r="I226" i="1" s="1"/>
  <c r="H225" i="1"/>
  <c r="G225" i="1"/>
  <c r="F225" i="1"/>
  <c r="J224" i="1"/>
  <c r="J223" i="1"/>
  <c r="J222" i="1"/>
  <c r="J221" i="1"/>
  <c r="H219" i="1"/>
  <c r="G219" i="1"/>
  <c r="F219" i="1"/>
  <c r="J217" i="1"/>
  <c r="J216" i="1"/>
  <c r="J215" i="1"/>
  <c r="J214" i="1"/>
  <c r="J213" i="1"/>
  <c r="J211" i="1"/>
  <c r="J208" i="1"/>
  <c r="J206" i="1"/>
  <c r="J205" i="1"/>
  <c r="J204" i="1"/>
  <c r="J202" i="1"/>
  <c r="J201" i="1"/>
  <c r="J199" i="1"/>
  <c r="J198" i="1"/>
  <c r="J197" i="1"/>
  <c r="J196" i="1"/>
  <c r="J225" i="1" l="1"/>
  <c r="J219" i="1"/>
  <c r="J109" i="1" l="1"/>
  <c r="J104" i="1"/>
  <c r="J102" i="1"/>
  <c r="J101" i="1"/>
  <c r="J78" i="1"/>
  <c r="J70" i="1"/>
  <c r="J69" i="1"/>
  <c r="J62" i="1"/>
  <c r="J183" i="1"/>
  <c r="J178" i="1"/>
  <c r="J176" i="1"/>
  <c r="J175" i="1"/>
  <c r="J174" i="1"/>
  <c r="J173" i="1"/>
  <c r="J172" i="1"/>
  <c r="J171" i="1"/>
  <c r="J170" i="1"/>
  <c r="J169" i="1"/>
  <c r="J154" i="1"/>
  <c r="J153" i="1"/>
  <c r="G184" i="1"/>
  <c r="J128" i="1"/>
  <c r="J182" i="1" l="1"/>
  <c r="J181" i="1"/>
  <c r="J159" i="1" l="1"/>
  <c r="J165" i="1"/>
  <c r="J151" i="1"/>
  <c r="J152" i="1"/>
  <c r="J150" i="1"/>
  <c r="J106" i="1"/>
  <c r="J47" i="1"/>
  <c r="J67" i="1"/>
  <c r="J68" i="1"/>
  <c r="J75" i="1"/>
  <c r="J73" i="1"/>
  <c r="J71" i="1"/>
  <c r="J76" i="1"/>
  <c r="J99" i="1"/>
  <c r="J100" i="1"/>
  <c r="J61" i="1"/>
  <c r="J63" i="1"/>
  <c r="J64" i="1"/>
  <c r="J65" i="1"/>
  <c r="J66" i="1"/>
  <c r="J60" i="1"/>
  <c r="J55" i="1"/>
  <c r="J57" i="1"/>
  <c r="J58" i="1"/>
  <c r="J59" i="1"/>
  <c r="J48" i="1"/>
  <c r="J49" i="1"/>
  <c r="J50" i="1"/>
  <c r="J51" i="1"/>
  <c r="J52" i="1"/>
  <c r="J53" i="1"/>
  <c r="J54" i="1"/>
  <c r="J167" i="1"/>
  <c r="J168" i="1"/>
  <c r="J166" i="1"/>
  <c r="J164" i="1"/>
  <c r="J155" i="1"/>
  <c r="J156" i="1"/>
  <c r="J157" i="1"/>
  <c r="J158" i="1"/>
  <c r="J160" i="1"/>
  <c r="J161" i="1"/>
  <c r="J162" i="1"/>
  <c r="J163" i="1"/>
  <c r="J103" i="1"/>
  <c r="J116" i="1"/>
  <c r="H34" i="1"/>
  <c r="H226" i="1" s="1"/>
  <c r="G34" i="1"/>
  <c r="G226" i="1" s="1"/>
  <c r="F34" i="1"/>
  <c r="F226" i="1" s="1"/>
  <c r="J24" i="1"/>
  <c r="J25" i="1"/>
  <c r="J18" i="1"/>
  <c r="J11" i="1"/>
  <c r="J226" i="1" l="1"/>
  <c r="J77" i="1"/>
  <c r="J79" i="1"/>
  <c r="J82" i="1"/>
  <c r="J83" i="1"/>
  <c r="J94" i="1"/>
  <c r="J95" i="1"/>
  <c r="J96" i="1"/>
  <c r="J97" i="1"/>
  <c r="J98" i="1"/>
  <c r="J124" i="1"/>
  <c r="J115" i="1"/>
  <c r="J149" i="1"/>
  <c r="J148" i="1"/>
  <c r="J147" i="1"/>
  <c r="K83" i="1" l="1"/>
  <c r="J139" i="1"/>
  <c r="J138" i="1"/>
  <c r="J137" i="1"/>
  <c r="J136" i="1"/>
  <c r="J135" i="1"/>
  <c r="J134" i="1"/>
  <c r="J132" i="1"/>
  <c r="J131" i="1"/>
  <c r="J130" i="1"/>
  <c r="J129" i="1"/>
  <c r="J126" i="1"/>
  <c r="J125" i="1"/>
  <c r="J123" i="1"/>
  <c r="J122" i="1"/>
  <c r="J117" i="1"/>
  <c r="J121" i="1"/>
  <c r="J120" i="1"/>
  <c r="J119" i="1"/>
  <c r="J118" i="1"/>
  <c r="J114" i="1"/>
  <c r="J113" i="1"/>
  <c r="J112" i="1"/>
  <c r="J111" i="1"/>
  <c r="J105" i="1"/>
  <c r="J108" i="1"/>
  <c r="J107" i="1"/>
  <c r="J110" i="1" l="1"/>
  <c r="J13" i="1"/>
  <c r="J14" i="1"/>
  <c r="J15" i="1"/>
  <c r="J16" i="1"/>
  <c r="J17" i="1"/>
  <c r="J19" i="1"/>
  <c r="J20" i="1"/>
  <c r="J21" i="1"/>
  <c r="J22" i="1"/>
  <c r="J23" i="1"/>
  <c r="J27" i="1"/>
  <c r="J28" i="1"/>
  <c r="J29" i="1"/>
  <c r="J30" i="1"/>
  <c r="J31" i="1"/>
  <c r="J32" i="1"/>
  <c r="J33" i="1"/>
  <c r="J177" i="1"/>
  <c r="K184" i="1" l="1"/>
  <c r="J34" i="1"/>
  <c r="J179" i="1"/>
  <c r="J180" i="1"/>
  <c r="J133" i="1" l="1"/>
  <c r="K139" i="1" s="1"/>
  <c r="J184" i="1" s="1"/>
</calcChain>
</file>

<file path=xl/sharedStrings.xml><?xml version="1.0" encoding="utf-8"?>
<sst xmlns="http://schemas.openxmlformats.org/spreadsheetml/2006/main" count="414" uniqueCount="372">
  <si>
    <t>General Public</t>
  </si>
  <si>
    <t>Services</t>
  </si>
  <si>
    <t>Account Code</t>
  </si>
  <si>
    <t>Particulars</t>
  </si>
  <si>
    <t>Social Services</t>
  </si>
  <si>
    <t>Economic Services</t>
  </si>
  <si>
    <t>Other Service</t>
  </si>
  <si>
    <t>Total</t>
  </si>
  <si>
    <t>Salaries and Wages</t>
  </si>
  <si>
    <t>5-01-01</t>
  </si>
  <si>
    <t>Salaries and Wages - Regular</t>
  </si>
  <si>
    <t>5-01-01-010</t>
  </si>
  <si>
    <t>Other Compensation</t>
  </si>
  <si>
    <t>5-01-02</t>
  </si>
  <si>
    <t>Personal Economic Relief Allowance (PERA)</t>
  </si>
  <si>
    <t>5-01-02-010</t>
  </si>
  <si>
    <t>Representation Allowance RA</t>
  </si>
  <si>
    <t>5-01-02-020</t>
  </si>
  <si>
    <t>5-01-02-030</t>
  </si>
  <si>
    <t>Clothing/Uniform Allowance</t>
  </si>
  <si>
    <t>5-01-02-040</t>
  </si>
  <si>
    <t>Subsistence Allowance</t>
  </si>
  <si>
    <t>5-01-02-050</t>
  </si>
  <si>
    <t>Laundry Allowance</t>
  </si>
  <si>
    <t>5-01-02-060</t>
  </si>
  <si>
    <t>Hazard Pay</t>
  </si>
  <si>
    <t>5-01-02-110</t>
  </si>
  <si>
    <t>Longevity Pay</t>
  </si>
  <si>
    <t>5-01-02-120</t>
  </si>
  <si>
    <t>Year End Bonus</t>
  </si>
  <si>
    <t>5-01-02-140</t>
  </si>
  <si>
    <t>Cash Gift</t>
  </si>
  <si>
    <t>5-01-02-150</t>
  </si>
  <si>
    <t>Personnel Benefit Contributions</t>
  </si>
  <si>
    <t>5-01-03</t>
  </si>
  <si>
    <t>Retirement and Life Insurance Premiums</t>
  </si>
  <si>
    <t>5-01-03-010</t>
  </si>
  <si>
    <t>Pag-IBIG Contributions</t>
  </si>
  <si>
    <t>5-01-03-020</t>
  </si>
  <si>
    <t>Philhealth Contributions</t>
  </si>
  <si>
    <t>5-01-03-030</t>
  </si>
  <si>
    <t>Employee Compensation Insurance Premiums</t>
  </si>
  <si>
    <t>5-01-03-040</t>
  </si>
  <si>
    <t>Other Personnel Benefits</t>
  </si>
  <si>
    <t>5-01-04</t>
  </si>
  <si>
    <t>TOTAL - PS</t>
  </si>
  <si>
    <t>Traveling Expenses</t>
  </si>
  <si>
    <t>5-02-01</t>
  </si>
  <si>
    <t>5-02-01-010</t>
  </si>
  <si>
    <t>Traveling Expenses - Library</t>
  </si>
  <si>
    <t>Traveling Expenses - HRMO</t>
  </si>
  <si>
    <t>Traveling Expenses - CeC</t>
  </si>
  <si>
    <t>Traveling Expenses - PESO</t>
  </si>
  <si>
    <t>Training and Scholarship Expenses</t>
  </si>
  <si>
    <t>5-02-02</t>
  </si>
  <si>
    <t>Training Expenses</t>
  </si>
  <si>
    <t>5-02-02-010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</si>
  <si>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</si>
  <si>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</si>
  <si>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</si>
  <si>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</si>
  <si>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</si>
  <si>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- PESO</t>
  </si>
  <si>
    <t>5-02-03-090</t>
  </si>
  <si>
    <t>Utility Expenses</t>
  </si>
  <si>
    <t>5-02-04</t>
  </si>
  <si>
    <t>Electricity Expenses</t>
  </si>
  <si>
    <t>Communications Expenses</t>
  </si>
  <si>
    <t>5-02-05</t>
  </si>
  <si>
    <t>Telephone Expenses</t>
  </si>
  <si>
    <t>5-02-05-030</t>
  </si>
  <si>
    <t>Confidential, Intelligence and Extraordinary Expenses</t>
  </si>
  <si>
    <t>5-02-10</t>
  </si>
  <si>
    <t>Confidential Expenses</t>
  </si>
  <si>
    <t>General Services</t>
  </si>
  <si>
    <t>5-02-12</t>
  </si>
  <si>
    <t>Janitorial Services</t>
  </si>
  <si>
    <t>Security Services</t>
  </si>
  <si>
    <t>Other General Services</t>
  </si>
  <si>
    <t>Repairs and Maintenance</t>
  </si>
  <si>
    <t>5-02-13</t>
  </si>
  <si>
    <t>R/M - Machinery and Equipment (Office Equipment)</t>
  </si>
  <si>
    <t>5-02-13-050</t>
  </si>
  <si>
    <t>R/M - Transportation Equipment</t>
  </si>
  <si>
    <t>5-02-13-060</t>
  </si>
  <si>
    <t>Taxes, Insurance Premiums and Other Fees</t>
  </si>
  <si>
    <t>5-02-16</t>
  </si>
  <si>
    <t>Taxes, Duties and Licenses (Renewal of License - firearms)</t>
  </si>
  <si>
    <t>5-02-16-010</t>
  </si>
  <si>
    <t>Insurance Expenses</t>
  </si>
  <si>
    <t>5-02-16-030</t>
  </si>
  <si>
    <t>Other Maintenance and Operating Expenses</t>
  </si>
  <si>
    <t>5-02-99</t>
  </si>
  <si>
    <t>Advertising Expenses</t>
  </si>
  <si>
    <t>5-02-99-010</t>
  </si>
  <si>
    <t>Representation Expenses</t>
  </si>
  <si>
    <t>5-02-99-030</t>
  </si>
  <si>
    <t>Transportation and Delivery Expenses</t>
  </si>
  <si>
    <t>5-02-99-040</t>
  </si>
  <si>
    <t>Membership Dues and Contributions to Organizations</t>
  </si>
  <si>
    <t>5-02-99-060</t>
  </si>
  <si>
    <t>Subscription Expenses - Library</t>
  </si>
  <si>
    <t>5-02-99-070</t>
  </si>
  <si>
    <t>Donations</t>
  </si>
  <si>
    <t>5-02-99-080</t>
  </si>
  <si>
    <t>5-02-99-990</t>
  </si>
  <si>
    <t>Information and Communication Technology Equipment</t>
  </si>
  <si>
    <t>1-07-05-030</t>
  </si>
  <si>
    <t>Furniture and Fixtures</t>
  </si>
  <si>
    <t>1-07-07-010</t>
  </si>
  <si>
    <t>TOTAL - Capital Outlay</t>
  </si>
  <si>
    <t>Total Appropriations</t>
  </si>
  <si>
    <t>Traveling Expenses - Collector</t>
  </si>
  <si>
    <t xml:space="preserve">Fuel, Oil and Lubricants Expenses </t>
  </si>
  <si>
    <t>Postage and Deliveries</t>
  </si>
  <si>
    <t>Accountable Forms Expenses</t>
  </si>
  <si>
    <t>5-02-03-020</t>
  </si>
  <si>
    <t>Fidelity Bond Premiums</t>
  </si>
  <si>
    <t>5-02-16-020</t>
  </si>
  <si>
    <t>Financial Assistance/Subsidy</t>
  </si>
  <si>
    <t>5-02-14-990</t>
  </si>
  <si>
    <t>5-01-02-130</t>
  </si>
  <si>
    <t>Mid-Year Bonus</t>
  </si>
  <si>
    <t>SPES Wages</t>
  </si>
  <si>
    <t>Jobs Fair</t>
  </si>
  <si>
    <t>OSCA</t>
  </si>
  <si>
    <t>Other MOOE</t>
  </si>
  <si>
    <t>Conduct of Information Caravan</t>
  </si>
  <si>
    <t>Celebration of Araw ng Kalawit</t>
  </si>
  <si>
    <t>Maintenance of Tourism St. Lights</t>
  </si>
  <si>
    <t>Celebration of SAULOG</t>
  </si>
  <si>
    <t>MDC</t>
  </si>
  <si>
    <t>Women Welfare Program</t>
  </si>
  <si>
    <t>Projector</t>
  </si>
  <si>
    <t>Laptop</t>
  </si>
  <si>
    <t>20% Development Fund</t>
  </si>
  <si>
    <t>5% LDRRMF</t>
  </si>
  <si>
    <t>Terminal Leave Pay/Retirement</t>
  </si>
  <si>
    <t>Total SPA</t>
  </si>
  <si>
    <t>5-02-01-010-1</t>
  </si>
  <si>
    <t>5-02-01-010-2</t>
  </si>
  <si>
    <t>5-02-01-010-3</t>
  </si>
  <si>
    <t>5-02-01-010-4</t>
  </si>
  <si>
    <t>5-02-01-010-5</t>
  </si>
  <si>
    <t>5-02-02-010-1</t>
  </si>
  <si>
    <t>5-02-02-010-2</t>
  </si>
  <si>
    <t>5-02-02-010-3</t>
  </si>
  <si>
    <t>5-02-02-010-4</t>
  </si>
  <si>
    <t>5-02-99-080-1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</si>
  <si>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</si>
  <si>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</si>
  <si>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</si>
  <si>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</si>
  <si>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</si>
  <si>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</si>
  <si>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</si>
  <si>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</si>
  <si>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</si>
  <si>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5-02-99-990-11</t>
  </si>
  <si>
    <t>5-02-99-990-13</t>
  </si>
  <si>
    <t>5-02-99-990-14</t>
  </si>
  <si>
    <t>5-02-99-990-15</t>
  </si>
  <si>
    <t>5-02-99-990-17</t>
  </si>
  <si>
    <t>5-02-99-990-18</t>
  </si>
  <si>
    <t>5-02-99-990-19</t>
  </si>
  <si>
    <t>5-02-99-990-20</t>
  </si>
  <si>
    <t>5-02-99-990-12</t>
  </si>
  <si>
    <t>5-02-99-990-21</t>
  </si>
  <si>
    <t>1-07-05-030-1</t>
  </si>
  <si>
    <t>1-07-05-030-2</t>
  </si>
  <si>
    <t>1-07-05-030-3</t>
  </si>
  <si>
    <t>1-07-05-030-4</t>
  </si>
  <si>
    <t>1-07-07-010-1</t>
  </si>
  <si>
    <t>5-02-13-060-1</t>
  </si>
  <si>
    <t>Financial Aid to Barangay</t>
  </si>
  <si>
    <t xml:space="preserve"> </t>
  </si>
  <si>
    <t>1. Personal Services</t>
  </si>
  <si>
    <t>4. Special Purpose Appropriations(SPA)</t>
  </si>
  <si>
    <t>Printer</t>
  </si>
  <si>
    <t>1-07-05-030-5</t>
  </si>
  <si>
    <t>1-07-05-030-6</t>
  </si>
  <si>
    <t>Office Supplies Expenses - BAC</t>
  </si>
  <si>
    <t>SPES Orientation</t>
  </si>
  <si>
    <t>Career Advocacy</t>
  </si>
  <si>
    <t>Health Board</t>
  </si>
  <si>
    <t>Counterpart to 4Ps Program</t>
  </si>
  <si>
    <t>Philhealth for Indigent ACV</t>
  </si>
  <si>
    <t>5-02-99-990-22</t>
  </si>
  <si>
    <t>5-02-99-990-23</t>
  </si>
  <si>
    <t>5-02-99-990-24</t>
  </si>
  <si>
    <t>5-02-99-990-26</t>
  </si>
  <si>
    <t>5-02-99-990-27</t>
  </si>
  <si>
    <t>5-02-99-990-28</t>
  </si>
  <si>
    <t>5-02-01-010-6</t>
  </si>
  <si>
    <t>5-02-03-020-1</t>
  </si>
  <si>
    <t>1-07-07-010-2</t>
  </si>
  <si>
    <t>5-05-03-080</t>
  </si>
  <si>
    <t>5-02-05-010</t>
  </si>
  <si>
    <t>5-02-99-020</t>
  </si>
  <si>
    <t>Celebration of CSC Day</t>
  </si>
  <si>
    <t>R/M - Building / Structures (Public Building)</t>
  </si>
  <si>
    <t>R/M - Machinery &amp; Equipment (Const. &amp; Heavy Equipment</t>
  </si>
  <si>
    <t>R/M - Transportation Equipment (Patrol Car)</t>
  </si>
  <si>
    <t xml:space="preserve">Subsidies - Others-MAFC </t>
  </si>
  <si>
    <t>Printing and Publication Expenses</t>
  </si>
  <si>
    <t>Donations VM</t>
  </si>
  <si>
    <t>Burial and Medical Assistant</t>
  </si>
  <si>
    <t>Medical Dental &amp; Laboratory Expenses</t>
  </si>
  <si>
    <t>Youth Program</t>
  </si>
  <si>
    <t>Emergency Assistance</t>
  </si>
  <si>
    <t>TOTAL MOOE</t>
  </si>
  <si>
    <t>Statement  of Fund Allocation by Sector</t>
  </si>
  <si>
    <t>LBP Form No. 7</t>
  </si>
  <si>
    <t>Annex K</t>
  </si>
  <si>
    <t>Maintenance and Other Operating Expenses</t>
  </si>
  <si>
    <t>Traveling Expenses - Postal</t>
  </si>
  <si>
    <t>Traveling Expenses - GAD GFPs</t>
  </si>
  <si>
    <t>Office Supplies Expenses Library</t>
  </si>
  <si>
    <t>Office Supplies Expenses - CeC</t>
  </si>
  <si>
    <t>Accountable Forms Brgy.</t>
  </si>
  <si>
    <t>Telephone Expenses PESO</t>
  </si>
  <si>
    <t xml:space="preserve">Internet Subscription Expenses - </t>
  </si>
  <si>
    <t>General Revision</t>
  </si>
  <si>
    <t>Day Care Worker</t>
  </si>
  <si>
    <t>Other General Services (BNH/BHW/JO)</t>
  </si>
  <si>
    <t>5-02-01-010-7</t>
  </si>
  <si>
    <t>5-02-03-10</t>
  </si>
  <si>
    <t>5-02-03-10-1</t>
  </si>
  <si>
    <t>5-02-03-10-2</t>
  </si>
  <si>
    <t>5-02-03-10-3</t>
  </si>
  <si>
    <t>5-02-03-10-4</t>
  </si>
  <si>
    <t>5-02-04-20</t>
  </si>
  <si>
    <t>5-02-05-20</t>
  </si>
  <si>
    <t>5-02-05-20-1</t>
  </si>
  <si>
    <t>5-02-10-10</t>
  </si>
  <si>
    <t>5-02-12-20</t>
  </si>
  <si>
    <t>5-02-12-30</t>
  </si>
  <si>
    <t>5-02-12-90</t>
  </si>
  <si>
    <t>5-02-12-90-1</t>
  </si>
  <si>
    <t>5-02-12-90-2</t>
  </si>
  <si>
    <t>5-02-12-90-3</t>
  </si>
  <si>
    <t>5-02-12-90-4</t>
  </si>
  <si>
    <t>5-02-12-90-5</t>
  </si>
  <si>
    <t>5-02-12-90-6</t>
  </si>
  <si>
    <t>5-02-12-90-7</t>
  </si>
  <si>
    <t>5-02-12-90-8</t>
  </si>
  <si>
    <t>5-02-12-90-9</t>
  </si>
  <si>
    <t>Elderly Welfare Program</t>
  </si>
  <si>
    <t>Child Welfare Program</t>
  </si>
  <si>
    <t>Person w/disability Welfare Program(PWD)</t>
  </si>
  <si>
    <t>LDRRMO</t>
  </si>
  <si>
    <t>5-02-99-990-25</t>
  </si>
  <si>
    <t>5-02-99-990-29</t>
  </si>
  <si>
    <t>5-02-99-990-30</t>
  </si>
  <si>
    <t>5-02-99-990-31</t>
  </si>
  <si>
    <t>5-02-99-990-32</t>
  </si>
  <si>
    <t>5-02-99-990-33</t>
  </si>
  <si>
    <t>5-02-99-990-34</t>
  </si>
  <si>
    <t>5-02-99-990-35</t>
  </si>
  <si>
    <t>5-02-99-990-36</t>
  </si>
  <si>
    <t>5-02-99-990-37</t>
  </si>
  <si>
    <t>5-02-99-990-38</t>
  </si>
  <si>
    <t>5-02-99-990-39</t>
  </si>
  <si>
    <t>5-02-99-990-40</t>
  </si>
  <si>
    <t>5-02-99-990-41</t>
  </si>
  <si>
    <t>5-02-99-990-42</t>
  </si>
  <si>
    <t>5-02-99-990-43</t>
  </si>
  <si>
    <t>5-02-99-990-44</t>
  </si>
  <si>
    <t>5-02-99-990-45</t>
  </si>
  <si>
    <t>5-02-99-990-46</t>
  </si>
  <si>
    <t>5-02-13-040</t>
  </si>
  <si>
    <t>Transportation Allowance (TA)</t>
  </si>
  <si>
    <t>Productivity Incentive Allowance</t>
  </si>
  <si>
    <t>Overtime  and Night Pay</t>
  </si>
  <si>
    <t>PEI</t>
  </si>
  <si>
    <t>Computer w/Complete Accessories</t>
  </si>
  <si>
    <t>DSLR Camera</t>
  </si>
  <si>
    <t>1-07-07-010-3</t>
  </si>
  <si>
    <t>1-07-07-010-4</t>
  </si>
  <si>
    <t>1-07-07-010-5</t>
  </si>
  <si>
    <t>1-07-07-010-6</t>
  </si>
  <si>
    <t>5-01-02-090</t>
  </si>
  <si>
    <t>5-01-04-990</t>
  </si>
  <si>
    <t>Certified Correct:</t>
  </si>
  <si>
    <t>GERMILIZA M. ALANO</t>
  </si>
  <si>
    <t>Municipal Budget Officer</t>
  </si>
  <si>
    <t>Approved:</t>
  </si>
  <si>
    <t>SALVADOR P. ANTOJADO, JR.</t>
  </si>
  <si>
    <t>Municipal Mayor</t>
  </si>
  <si>
    <t>5 of 4</t>
  </si>
  <si>
    <t>5 of 3</t>
  </si>
  <si>
    <t>5 of 2</t>
  </si>
  <si>
    <t>5 of 1</t>
  </si>
  <si>
    <t>LGU: Kalawit, Zamboanga del Norte</t>
  </si>
  <si>
    <t>Traveling Expenses-GAD Trans. VAWC Victim</t>
  </si>
  <si>
    <t>Office Supplies Expenses - HRMO</t>
  </si>
  <si>
    <t>5-02-01-010-10</t>
  </si>
  <si>
    <t>5-02-03-10-5</t>
  </si>
  <si>
    <t>Capability Building/Livelihood Skills Training PESO</t>
  </si>
  <si>
    <t>Capability Building GFPS</t>
  </si>
  <si>
    <t>Peace and Order</t>
  </si>
  <si>
    <t>SOMA</t>
  </si>
  <si>
    <t>SOCA</t>
  </si>
  <si>
    <t>IP's Day</t>
  </si>
  <si>
    <t>Award to Early Child Development Worker</t>
  </si>
  <si>
    <t>Health and Nutrition Maternal Child Care GAD</t>
  </si>
  <si>
    <t>Environmental Sanitation GAD</t>
  </si>
  <si>
    <t>TB DOTS Program GAD</t>
  </si>
  <si>
    <t>Expanded Immunization Program GAD</t>
  </si>
  <si>
    <t>Medical Caravan - (Annual &amp; Quarterly) GAD</t>
  </si>
  <si>
    <t>Araw Medical Outreach GAD</t>
  </si>
  <si>
    <t>NDC (Non Communicable Disease Program) GAD</t>
  </si>
  <si>
    <t>Blood Donation Program GAD</t>
  </si>
  <si>
    <t>Family Planning Program GAD</t>
  </si>
  <si>
    <t>Leprosy Program/Campaign GAD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</si>
  <si>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</si>
  <si>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</si>
  <si>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</si>
  <si>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</si>
  <si>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</si>
  <si>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</si>
  <si>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</si>
  <si>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</si>
  <si>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</si>
  <si>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</si>
  <si>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</si>
  <si>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Adolescent Health Awareness Program GAD</t>
  </si>
  <si>
    <t>Filariasis Program GAD</t>
  </si>
  <si>
    <t>Annual Licensing BEMONC</t>
  </si>
  <si>
    <t>Ambulance Licensing BEMONC GAD</t>
  </si>
  <si>
    <t>Nationa Youth Council</t>
  </si>
  <si>
    <t>5-02-99-990-47</t>
  </si>
  <si>
    <t>5-02-99-990-51</t>
  </si>
  <si>
    <t>Internet Subscription Expenses -BAC</t>
  </si>
  <si>
    <t>3. Capital Outlays</t>
  </si>
  <si>
    <t>Property, Plant and Equipment</t>
  </si>
  <si>
    <t>1-07</t>
  </si>
  <si>
    <t xml:space="preserve">Office Equipment </t>
  </si>
  <si>
    <t>1-07-05-020</t>
  </si>
  <si>
    <t>Swivel Chair</t>
  </si>
  <si>
    <t>1-07-05-020-1</t>
  </si>
  <si>
    <t>Water Dispenser</t>
  </si>
  <si>
    <t>1-07-05-020-2</t>
  </si>
  <si>
    <t>Aircon  (Split Type)</t>
  </si>
  <si>
    <t>1-07-05-020-3</t>
  </si>
  <si>
    <t>1-07-05-020-4</t>
  </si>
  <si>
    <t>Vault</t>
  </si>
  <si>
    <t>5 of 5</t>
  </si>
  <si>
    <t>34 Inches LG TV</t>
  </si>
  <si>
    <t>Monitor/UPS</t>
  </si>
  <si>
    <t>GPS</t>
  </si>
  <si>
    <t>Wifi</t>
  </si>
  <si>
    <t>1 Unit Built - in Cabinet (for Real Property Tax</t>
  </si>
  <si>
    <t xml:space="preserve">Steel Cabenit </t>
  </si>
  <si>
    <t>Steel Cabenit  (Double Door)</t>
  </si>
  <si>
    <t>Table W/top glass</t>
  </si>
  <si>
    <t>Laptop &amp; Printer GAD</t>
  </si>
  <si>
    <t xml:space="preserve">Curtain </t>
  </si>
  <si>
    <t>Weighing Scale</t>
  </si>
  <si>
    <t>Plastic Chair (W/O arm)</t>
  </si>
  <si>
    <t>1-07-05-030-7</t>
  </si>
  <si>
    <t>1-07-05-030-8</t>
  </si>
  <si>
    <t>1-07-05-030-9</t>
  </si>
  <si>
    <t>1-07-05-030-10</t>
  </si>
  <si>
    <t>1-07-07-010-7</t>
  </si>
  <si>
    <t>Awards/Rewards Expenses</t>
  </si>
  <si>
    <t>5-02-06-010</t>
  </si>
  <si>
    <t>5-02-13-060-2</t>
  </si>
  <si>
    <t>5-02-05-030-1</t>
  </si>
  <si>
    <t>5-02-12-90-10</t>
  </si>
  <si>
    <t>5-02-99-990-52</t>
  </si>
  <si>
    <t>Other MOOE - 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</si>
</sst>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10.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164" fontId="0" fillId="0" borderId="1" xfId="1" applyFont="1" applyBorder="1" applyAlignment="1">
      <alignment horizontal="left"/>
    </xf>
    <xf numFmtId="0" fontId="0" fillId="0" borderId="7" xfId="0" applyFont="1" applyBorder="1" applyAlignment="1"/>
    <xf numFmtId="49" fontId="0" fillId="0" borderId="2" xfId="0" applyNumberForma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7" xfId="0" applyFont="1" applyBorder="1" applyAlignment="1"/>
    <xf numFmtId="0" fontId="0" fillId="0" borderId="0" xfId="0" applyFont="1" applyBorder="1" applyAlignment="1">
      <alignment horizontal="left"/>
    </xf>
    <xf numFmtId="0" fontId="0" fillId="0" borderId="2" xfId="0" applyBorder="1" applyAlignment="1"/>
    <xf numFmtId="0" fontId="1" fillId="0" borderId="1" xfId="0" applyFont="1" applyBorder="1" applyAlignment="1"/>
    <xf numFmtId="164" fontId="0" fillId="0" borderId="1" xfId="1" applyFont="1" applyBorder="1"/>
    <xf numFmtId="164" fontId="0" fillId="0" borderId="2" xfId="1" applyFont="1" applyBorder="1"/>
    <xf numFmtId="164" fontId="0" fillId="0" borderId="2" xfId="1" applyFont="1" applyBorder="1" applyAlignment="1">
      <alignment horizontal="center"/>
    </xf>
    <xf numFmtId="164" fontId="0" fillId="0" borderId="0" xfId="1" applyFont="1"/>
    <xf numFmtId="164" fontId="0" fillId="0" borderId="0" xfId="1" applyFont="1" applyBorder="1"/>
    <xf numFmtId="164" fontId="7" fillId="0" borderId="2" xfId="1" applyFont="1" applyBorder="1"/>
    <xf numFmtId="49" fontId="1" fillId="0" borderId="2" xfId="0" applyNumberFormat="1" applyFont="1" applyBorder="1" applyAlignment="1">
      <alignment horizontal="center"/>
    </xf>
    <xf numFmtId="164" fontId="6" fillId="0" borderId="13" xfId="1" applyFont="1" applyBorder="1" applyAlignment="1">
      <alignment horizontal="center"/>
    </xf>
    <xf numFmtId="164" fontId="6" fillId="0" borderId="13" xfId="1" applyFont="1" applyBorder="1"/>
    <xf numFmtId="164" fontId="9" fillId="0" borderId="12" xfId="1" applyFont="1" applyBorder="1" applyAlignment="1">
      <alignment horizontal="center"/>
    </xf>
    <xf numFmtId="164" fontId="6" fillId="0" borderId="1" xfId="1" applyFont="1" applyBorder="1"/>
    <xf numFmtId="0" fontId="0" fillId="0" borderId="4" xfId="0" applyFont="1" applyBorder="1" applyAlignment="1"/>
    <xf numFmtId="164" fontId="6" fillId="0" borderId="4" xfId="1" applyFont="1" applyBorder="1" applyAlignment="1">
      <alignment horizontal="center"/>
    </xf>
    <xf numFmtId="164" fontId="6" fillId="0" borderId="4" xfId="1" applyFont="1" applyBorder="1"/>
    <xf numFmtId="164" fontId="0" fillId="0" borderId="4" xfId="1" applyFont="1" applyBorder="1"/>
    <xf numFmtId="164" fontId="5" fillId="0" borderId="4" xfId="1" applyFont="1" applyBorder="1"/>
    <xf numFmtId="164" fontId="6" fillId="0" borderId="0" xfId="1" applyFont="1" applyBorder="1" applyAlignment="1">
      <alignment horizontal="center"/>
    </xf>
    <xf numFmtId="164" fontId="6" fillId="0" borderId="0" xfId="1" applyFont="1" applyBorder="1"/>
    <xf numFmtId="164" fontId="5" fillId="0" borderId="0" xfId="1" applyFont="1" applyBorder="1"/>
    <xf numFmtId="164" fontId="8" fillId="0" borderId="2" xfId="1" applyFont="1" applyBorder="1" applyAlignment="1">
      <alignment horizontal="center"/>
    </xf>
    <xf numFmtId="164" fontId="8" fillId="0" borderId="2" xfId="1" applyFont="1" applyBorder="1"/>
    <xf numFmtId="164" fontId="1" fillId="0" borderId="2" xfId="1" applyFont="1" applyBorder="1"/>
    <xf numFmtId="164" fontId="6" fillId="0" borderId="2" xfId="1" applyFont="1" applyBorder="1" applyAlignment="1">
      <alignment horizontal="center"/>
    </xf>
    <xf numFmtId="164" fontId="6" fillId="0" borderId="2" xfId="1" applyFont="1" applyBorder="1"/>
    <xf numFmtId="164" fontId="9" fillId="0" borderId="12" xfId="0" applyNumberFormat="1" applyFont="1" applyBorder="1"/>
    <xf numFmtId="164" fontId="10" fillId="0" borderId="0" xfId="1" applyFont="1" applyBorder="1" applyAlignment="1">
      <alignment horizontal="right"/>
    </xf>
    <xf numFmtId="0" fontId="0" fillId="0" borderId="1" xfId="0" applyFont="1" applyBorder="1" applyAlignment="1"/>
    <xf numFmtId="164" fontId="0" fillId="0" borderId="1" xfId="1" applyFont="1" applyBorder="1" applyAlignment="1">
      <alignment horizontal="center"/>
    </xf>
    <xf numFmtId="164" fontId="5" fillId="0" borderId="13" xfId="1" applyFont="1" applyBorder="1"/>
    <xf numFmtId="164" fontId="0" fillId="0" borderId="7" xfId="1" applyFont="1" applyFill="1" applyBorder="1"/>
    <xf numFmtId="0" fontId="1" fillId="0" borderId="0" xfId="0" applyFont="1"/>
    <xf numFmtId="0" fontId="12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/>
    </xf>
    <xf numFmtId="164" fontId="14" fillId="0" borderId="0" xfId="1" applyFont="1" applyBorder="1"/>
    <xf numFmtId="164" fontId="13" fillId="0" borderId="0" xfId="1" applyFont="1" applyBorder="1"/>
    <xf numFmtId="164" fontId="15" fillId="0" borderId="0" xfId="1" applyFont="1" applyBorder="1" applyAlignment="1">
      <alignment horizontal="right"/>
    </xf>
    <xf numFmtId="0" fontId="13" fillId="0" borderId="0" xfId="0" applyFont="1"/>
    <xf numFmtId="0" fontId="13" fillId="0" borderId="5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 applyBorder="1"/>
    <xf numFmtId="164" fontId="17" fillId="0" borderId="2" xfId="1" applyFont="1" applyBorder="1"/>
    <xf numFmtId="164" fontId="16" fillId="0" borderId="2" xfId="1" applyFont="1" applyBorder="1"/>
    <xf numFmtId="164" fontId="18" fillId="0" borderId="2" xfId="1" applyFont="1" applyBorder="1"/>
    <xf numFmtId="0" fontId="13" fillId="0" borderId="9" xfId="0" applyFont="1" applyBorder="1"/>
    <xf numFmtId="0" fontId="13" fillId="0" borderId="10" xfId="0" applyFont="1" applyBorder="1"/>
    <xf numFmtId="0" fontId="1" fillId="0" borderId="15" xfId="0" applyFont="1" applyBorder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0" fillId="0" borderId="5" xfId="0" applyFont="1" applyBorder="1" applyAlignment="1"/>
    <xf numFmtId="0" fontId="0" fillId="0" borderId="8" xfId="0" applyBorder="1" applyAlignment="1"/>
    <xf numFmtId="0" fontId="0" fillId="0" borderId="7" xfId="0" applyFont="1" applyBorder="1"/>
    <xf numFmtId="0" fontId="0" fillId="0" borderId="8" xfId="0" applyFont="1" applyBorder="1" applyAlignment="1"/>
    <xf numFmtId="0" fontId="0" fillId="0" borderId="8" xfId="0" applyFont="1" applyBorder="1" applyAlignment="1">
      <alignment horizontal="left"/>
    </xf>
    <xf numFmtId="0" fontId="20" fillId="0" borderId="7" xfId="0" applyFont="1" applyBorder="1"/>
    <xf numFmtId="0" fontId="20" fillId="0" borderId="0" xfId="0" applyFont="1" applyBorder="1" applyAlignment="1">
      <alignment horizontal="left"/>
    </xf>
    <xf numFmtId="0" fontId="1" fillId="0" borderId="13" xfId="0" applyFont="1" applyBorder="1" applyAlignment="1"/>
    <xf numFmtId="164" fontId="0" fillId="0" borderId="7" xfId="1" applyFont="1" applyBorder="1"/>
    <xf numFmtId="164" fontId="0" fillId="0" borderId="8" xfId="1" applyFont="1" applyBorder="1"/>
    <xf numFmtId="164" fontId="0" fillId="0" borderId="8" xfId="1" applyFont="1" applyFill="1" applyBorder="1"/>
    <xf numFmtId="164" fontId="23" fillId="0" borderId="2" xfId="1" applyFont="1" applyBorder="1"/>
    <xf numFmtId="0" fontId="13" fillId="0" borderId="7" xfId="0" applyFont="1" applyBorder="1"/>
    <xf numFmtId="0" fontId="13" fillId="0" borderId="3" xfId="0" applyFont="1" applyBorder="1" applyAlignment="1">
      <alignment horizontal="center"/>
    </xf>
    <xf numFmtId="164" fontId="4" fillId="0" borderId="2" xfId="1" applyFont="1" applyBorder="1"/>
    <xf numFmtId="0" fontId="20" fillId="0" borderId="10" xfId="0" applyFont="1" applyBorder="1" applyAlignment="1">
      <alignment horizontal="left"/>
    </xf>
    <xf numFmtId="0" fontId="20" fillId="0" borderId="0" xfId="0" applyFont="1" applyBorder="1"/>
    <xf numFmtId="0" fontId="7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Border="1" applyAlignment="1"/>
    <xf numFmtId="49" fontId="22" fillId="0" borderId="0" xfId="0" applyNumberFormat="1" applyFont="1" applyBorder="1" applyAlignment="1">
      <alignment horizontal="center"/>
    </xf>
    <xf numFmtId="164" fontId="17" fillId="0" borderId="0" xfId="1" applyFont="1" applyBorder="1"/>
    <xf numFmtId="164" fontId="16" fillId="0" borderId="0" xfId="1" applyFont="1" applyBorder="1"/>
    <xf numFmtId="0" fontId="20" fillId="0" borderId="10" xfId="0" applyFont="1" applyBorder="1"/>
    <xf numFmtId="0" fontId="20" fillId="0" borderId="10" xfId="0" applyFont="1" applyBorder="1" applyAlignment="1"/>
    <xf numFmtId="49" fontId="22" fillId="0" borderId="10" xfId="0" applyNumberFormat="1" applyFont="1" applyBorder="1" applyAlignment="1">
      <alignment horizontal="center"/>
    </xf>
    <xf numFmtId="164" fontId="17" fillId="0" borderId="10" xfId="1" applyFont="1" applyBorder="1"/>
    <xf numFmtId="164" fontId="16" fillId="0" borderId="10" xfId="1" applyFont="1" applyBorder="1"/>
    <xf numFmtId="0" fontId="21" fillId="0" borderId="7" xfId="0" applyFont="1" applyBorder="1" applyAlignment="1"/>
    <xf numFmtId="164" fontId="23" fillId="0" borderId="7" xfId="1" applyFont="1" applyBorder="1"/>
    <xf numFmtId="164" fontId="21" fillId="0" borderId="2" xfId="1" applyFont="1" applyBorder="1"/>
    <xf numFmtId="0" fontId="3" fillId="0" borderId="0" xfId="0" applyFont="1"/>
    <xf numFmtId="164" fontId="3" fillId="0" borderId="2" xfId="1" applyFont="1" applyBorder="1"/>
    <xf numFmtId="0" fontId="0" fillId="0" borderId="14" xfId="0" applyFont="1" applyBorder="1" applyAlignment="1"/>
    <xf numFmtId="0" fontId="1" fillId="0" borderId="16" xfId="0" applyFont="1" applyBorder="1" applyAlignment="1"/>
    <xf numFmtId="0" fontId="0" fillId="0" borderId="15" xfId="0" applyBorder="1"/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7" fillId="0" borderId="8" xfId="0" applyFont="1" applyBorder="1"/>
    <xf numFmtId="49" fontId="8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0" fontId="23" fillId="0" borderId="8" xfId="0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8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0" xfId="0" applyFont="1"/>
    <xf numFmtId="49" fontId="18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17" fillId="0" borderId="0" xfId="0" applyFont="1" applyBorder="1"/>
    <xf numFmtId="0" fontId="7" fillId="0" borderId="10" xfId="0" applyFont="1" applyBorder="1"/>
    <xf numFmtId="49" fontId="7" fillId="0" borderId="3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49" fontId="17" fillId="0" borderId="3" xfId="0" applyNumberFormat="1" applyFont="1" applyBorder="1" applyAlignment="1">
      <alignment horizontal="center"/>
    </xf>
    <xf numFmtId="164" fontId="17" fillId="0" borderId="3" xfId="1" applyFont="1" applyBorder="1"/>
    <xf numFmtId="164" fontId="16" fillId="0" borderId="3" xfId="1" applyFont="1" applyBorder="1"/>
    <xf numFmtId="164" fontId="25" fillId="0" borderId="2" xfId="1" applyFont="1" applyBorder="1"/>
    <xf numFmtId="164" fontId="3" fillId="0" borderId="2" xfId="1" applyFont="1" applyBorder="1" applyAlignment="1">
      <alignment vertical="center"/>
    </xf>
    <xf numFmtId="164" fontId="23" fillId="0" borderId="2" xfId="1" applyFont="1" applyBorder="1" applyAlignment="1"/>
    <xf numFmtId="164" fontId="4" fillId="0" borderId="2" xfId="1" applyFont="1" applyBorder="1" applyAlignment="1">
      <alignment horizontal="center"/>
    </xf>
    <xf numFmtId="164" fontId="17" fillId="0" borderId="7" xfId="1" applyFont="1" applyBorder="1"/>
    <xf numFmtId="164" fontId="23" fillId="0" borderId="7" xfId="1" applyFont="1" applyFill="1" applyBorder="1"/>
    <xf numFmtId="164" fontId="23" fillId="0" borderId="3" xfId="1" applyFont="1" applyBorder="1"/>
    <xf numFmtId="164" fontId="23" fillId="0" borderId="9" xfId="1" applyFont="1" applyBorder="1"/>
    <xf numFmtId="164" fontId="21" fillId="0" borderId="3" xfId="1" applyFont="1" applyBorder="1"/>
    <xf numFmtId="164" fontId="3" fillId="0" borderId="2" xfId="1" applyFont="1" applyBorder="1" applyAlignment="1">
      <alignment horizontal="center"/>
    </xf>
    <xf numFmtId="164" fontId="26" fillId="0" borderId="2" xfId="1" applyFont="1" applyBorder="1"/>
    <xf numFmtId="164" fontId="23" fillId="0" borderId="2" xfId="1" applyFont="1" applyBorder="1" applyAlignment="1">
      <alignment vertical="center"/>
    </xf>
    <xf numFmtId="164" fontId="4" fillId="0" borderId="0" xfId="1" applyFont="1"/>
    <xf numFmtId="164" fontId="4" fillId="0" borderId="10" xfId="1" applyFont="1" applyBorder="1"/>
    <xf numFmtId="164" fontId="25" fillId="0" borderId="1" xfId="1" applyFont="1" applyBorder="1" applyAlignment="1"/>
    <xf numFmtId="164" fontId="25" fillId="0" borderId="1" xfId="1" applyFont="1" applyBorder="1"/>
    <xf numFmtId="0" fontId="0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4" xfId="0" applyFont="1" applyBorder="1"/>
    <xf numFmtId="49" fontId="17" fillId="0" borderId="4" xfId="0" applyNumberFormat="1" applyFont="1" applyBorder="1" applyAlignment="1">
      <alignment horizontal="center"/>
    </xf>
    <xf numFmtId="164" fontId="7" fillId="0" borderId="4" xfId="1" applyFont="1" applyBorder="1" applyAlignment="1"/>
    <xf numFmtId="164" fontId="1" fillId="0" borderId="4" xfId="1" applyFont="1" applyBorder="1"/>
    <xf numFmtId="49" fontId="17" fillId="0" borderId="0" xfId="0" applyNumberFormat="1" applyFont="1" applyBorder="1" applyAlignment="1">
      <alignment horizontal="center"/>
    </xf>
    <xf numFmtId="164" fontId="7" fillId="0" borderId="0" xfId="1" applyFont="1" applyBorder="1" applyAlignment="1"/>
    <xf numFmtId="164" fontId="1" fillId="0" borderId="0" xfId="1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8" xfId="0" applyBorder="1"/>
    <xf numFmtId="0" fontId="1" fillId="0" borderId="7" xfId="0" applyFont="1" applyBorder="1"/>
    <xf numFmtId="0" fontId="0" fillId="0" borderId="0" xfId="0" applyAlignment="1">
      <alignment horizontal="left"/>
    </xf>
    <xf numFmtId="0" fontId="11" fillId="0" borderId="0" xfId="0" applyFont="1"/>
    <xf numFmtId="0" fontId="1" fillId="0" borderId="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7" fillId="0" borderId="2" xfId="1" applyFont="1" applyFill="1" applyBorder="1"/>
    <xf numFmtId="164" fontId="16" fillId="0" borderId="2" xfId="0" applyNumberFormat="1" applyFont="1" applyBorder="1" applyAlignment="1">
      <alignment horizontal="center" vertical="center"/>
    </xf>
    <xf numFmtId="0" fontId="27" fillId="0" borderId="0" xfId="0" applyFont="1"/>
    <xf numFmtId="164" fontId="27" fillId="0" borderId="0" xfId="0" applyNumberFormat="1" applyFont="1"/>
    <xf numFmtId="0" fontId="28" fillId="0" borderId="0" xfId="0" applyFont="1"/>
    <xf numFmtId="0" fontId="28" fillId="0" borderId="0" xfId="0" applyFont="1" applyBorder="1"/>
    <xf numFmtId="0" fontId="29" fillId="0" borderId="0" xfId="0" applyFont="1"/>
    <xf numFmtId="164" fontId="28" fillId="0" borderId="0" xfId="0" applyNumberFormat="1" applyFont="1"/>
    <xf numFmtId="0" fontId="1" fillId="0" borderId="9" xfId="0" applyFont="1" applyBorder="1" applyAlignment="1"/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1"/>
  <sheetViews>
    <sheetView tabSelected="1" topLeftCell="A131" zoomScale="85" zoomScaleNormal="85" workbookViewId="0">
      <selection activeCell="K157" sqref="K157"/>
    </sheetView>
  </sheetViews>
  <sheetFormatPr defaultRowHeight="14.4" x14ac:dyDescent="0.3"/>
  <cols>
    <col min="1" max="2" width="2.33203125" customWidth="1"/>
    <col min="3" max="3" width="2.109375" customWidth="1"/>
    <col min="4" max="4" width="44" customWidth="1"/>
    <col min="5" max="5" width="16" customWidth="1"/>
    <col min="6" max="6" width="16.109375" customWidth="1"/>
    <col min="7" max="7" width="16.6640625" customWidth="1"/>
    <col min="8" max="9" width="15.77734375" customWidth="1"/>
    <col min="10" max="10" width="18.6640625" customWidth="1"/>
    <col min="11" max="11" width="17.5546875" style="182" customWidth="1"/>
  </cols>
  <sheetData>
    <row r="1" spans="1:10" x14ac:dyDescent="0.3">
      <c r="A1" s="15" t="s">
        <v>212</v>
      </c>
      <c r="B1" s="73"/>
      <c r="C1" s="73"/>
      <c r="D1" s="73"/>
      <c r="E1" s="73"/>
      <c r="F1" s="73"/>
      <c r="G1" s="73"/>
      <c r="H1" s="73"/>
      <c r="I1" s="73"/>
      <c r="J1" s="74" t="s">
        <v>213</v>
      </c>
    </row>
    <row r="2" spans="1:10" x14ac:dyDescent="0.3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7.25" customHeight="1" x14ac:dyDescent="0.35">
      <c r="A3" s="199" t="s">
        <v>211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x14ac:dyDescent="0.3">
      <c r="A4" s="200" t="s">
        <v>293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x14ac:dyDescent="0.3">
      <c r="J5" s="49" t="s">
        <v>292</v>
      </c>
    </row>
    <row r="6" spans="1:10" x14ac:dyDescent="0.3">
      <c r="A6" s="5"/>
      <c r="B6" s="4"/>
      <c r="C6" s="4"/>
      <c r="D6" s="195" t="s">
        <v>3</v>
      </c>
      <c r="E6" s="193" t="s">
        <v>2</v>
      </c>
      <c r="F6" s="1" t="s">
        <v>0</v>
      </c>
      <c r="G6" s="193" t="s">
        <v>4</v>
      </c>
      <c r="H6" s="193" t="s">
        <v>5</v>
      </c>
      <c r="I6" s="193" t="s">
        <v>6</v>
      </c>
      <c r="J6" s="193" t="s">
        <v>7</v>
      </c>
    </row>
    <row r="7" spans="1:10" x14ac:dyDescent="0.3">
      <c r="A7" s="6"/>
      <c r="B7" s="7"/>
      <c r="C7" s="7"/>
      <c r="D7" s="196"/>
      <c r="E7" s="194"/>
      <c r="F7" s="2" t="s">
        <v>1</v>
      </c>
      <c r="G7" s="194"/>
      <c r="H7" s="194"/>
      <c r="I7" s="194"/>
      <c r="J7" s="194"/>
    </row>
    <row r="8" spans="1:10" x14ac:dyDescent="0.3">
      <c r="A8" s="8"/>
      <c r="B8" s="9"/>
      <c r="C8" s="9"/>
      <c r="D8" s="10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</row>
    <row r="9" spans="1:10" x14ac:dyDescent="0.3">
      <c r="A9" s="18" t="s">
        <v>176</v>
      </c>
      <c r="B9" s="19"/>
      <c r="C9" s="19"/>
      <c r="D9" s="19"/>
      <c r="E9" s="23"/>
      <c r="F9" s="11"/>
      <c r="G9" s="24"/>
      <c r="H9" s="24"/>
      <c r="I9" s="24"/>
      <c r="J9" s="24"/>
    </row>
    <row r="10" spans="1:10" x14ac:dyDescent="0.3">
      <c r="A10" s="12"/>
      <c r="B10" s="14" t="s">
        <v>8</v>
      </c>
      <c r="C10" s="14"/>
      <c r="D10" s="14"/>
      <c r="E10" s="13" t="s">
        <v>9</v>
      </c>
      <c r="F10" s="25"/>
      <c r="G10" s="25"/>
      <c r="H10" s="25"/>
      <c r="I10" s="25"/>
      <c r="J10" s="25"/>
    </row>
    <row r="11" spans="1:10" x14ac:dyDescent="0.3">
      <c r="A11" s="12"/>
      <c r="B11" s="14"/>
      <c r="C11" s="14"/>
      <c r="D11" s="14" t="s">
        <v>10</v>
      </c>
      <c r="E11" s="2" t="s">
        <v>11</v>
      </c>
      <c r="F11" s="25">
        <v>24123180</v>
      </c>
      <c r="G11" s="25">
        <v>4358484</v>
      </c>
      <c r="H11" s="25">
        <v>4980684</v>
      </c>
      <c r="I11" s="25">
        <v>0</v>
      </c>
      <c r="J11" s="45">
        <f>SUM(F11:I11)</f>
        <v>33462348</v>
      </c>
    </row>
    <row r="12" spans="1:10" x14ac:dyDescent="0.3">
      <c r="A12" s="12"/>
      <c r="B12" s="14" t="s">
        <v>12</v>
      </c>
      <c r="C12" s="14"/>
      <c r="D12" s="78"/>
      <c r="E12" s="13" t="s">
        <v>13</v>
      </c>
      <c r="F12" s="25"/>
      <c r="G12" s="25"/>
      <c r="H12" s="25"/>
      <c r="I12" s="25"/>
      <c r="J12" s="45"/>
    </row>
    <row r="13" spans="1:10" x14ac:dyDescent="0.3">
      <c r="A13" s="12"/>
      <c r="B13" s="15"/>
      <c r="C13" s="15"/>
      <c r="D13" s="78" t="s">
        <v>14</v>
      </c>
      <c r="E13" s="2" t="s">
        <v>15</v>
      </c>
      <c r="F13" s="25">
        <v>1464000</v>
      </c>
      <c r="G13" s="25">
        <v>312000</v>
      </c>
      <c r="H13" s="25">
        <v>648000</v>
      </c>
      <c r="I13" s="25">
        <v>0</v>
      </c>
      <c r="J13" s="45">
        <f t="shared" ref="J13:J23" si="0">SUM(F13:I13)</f>
        <v>2424000</v>
      </c>
    </row>
    <row r="14" spans="1:10" x14ac:dyDescent="0.3">
      <c r="A14" s="12"/>
      <c r="B14" s="15"/>
      <c r="C14" s="15"/>
      <c r="D14" s="79" t="s">
        <v>16</v>
      </c>
      <c r="E14" s="2" t="s">
        <v>17</v>
      </c>
      <c r="F14" s="25">
        <v>1462500</v>
      </c>
      <c r="G14" s="25">
        <v>135000</v>
      </c>
      <c r="H14" s="25">
        <v>135000</v>
      </c>
      <c r="I14" s="25">
        <v>0</v>
      </c>
      <c r="J14" s="45">
        <f t="shared" si="0"/>
        <v>1732500</v>
      </c>
    </row>
    <row r="15" spans="1:10" x14ac:dyDescent="0.3">
      <c r="A15" s="12"/>
      <c r="B15" s="15"/>
      <c r="C15" s="15"/>
      <c r="D15" s="79" t="s">
        <v>271</v>
      </c>
      <c r="E15" s="2" t="s">
        <v>18</v>
      </c>
      <c r="F15" s="25">
        <v>1381500</v>
      </c>
      <c r="G15" s="25">
        <v>135000</v>
      </c>
      <c r="H15" s="25">
        <v>135000</v>
      </c>
      <c r="I15" s="25">
        <v>0</v>
      </c>
      <c r="J15" s="45">
        <f t="shared" si="0"/>
        <v>1651500</v>
      </c>
    </row>
    <row r="16" spans="1:10" x14ac:dyDescent="0.3">
      <c r="A16" s="12"/>
      <c r="B16" s="15"/>
      <c r="C16" s="15"/>
      <c r="D16" s="79" t="s">
        <v>19</v>
      </c>
      <c r="E16" s="2" t="s">
        <v>20</v>
      </c>
      <c r="F16" s="25">
        <v>366000</v>
      </c>
      <c r="G16" s="25">
        <v>78000</v>
      </c>
      <c r="H16" s="25">
        <v>162000</v>
      </c>
      <c r="I16" s="25">
        <v>0</v>
      </c>
      <c r="J16" s="45">
        <f t="shared" si="0"/>
        <v>606000</v>
      </c>
    </row>
    <row r="17" spans="1:10" x14ac:dyDescent="0.3">
      <c r="A17" s="12"/>
      <c r="B17" s="15"/>
      <c r="C17" s="15"/>
      <c r="D17" s="79" t="s">
        <v>21</v>
      </c>
      <c r="E17" s="2" t="s">
        <v>22</v>
      </c>
      <c r="F17" s="25">
        <v>0</v>
      </c>
      <c r="G17" s="25">
        <v>180000</v>
      </c>
      <c r="H17" s="25">
        <v>0</v>
      </c>
      <c r="I17" s="25">
        <v>0</v>
      </c>
      <c r="J17" s="45">
        <f t="shared" si="0"/>
        <v>180000</v>
      </c>
    </row>
    <row r="18" spans="1:10" x14ac:dyDescent="0.3">
      <c r="A18" s="12"/>
      <c r="B18" s="15"/>
      <c r="C18" s="15"/>
      <c r="D18" s="79" t="s">
        <v>23</v>
      </c>
      <c r="E18" s="2" t="s">
        <v>24</v>
      </c>
      <c r="F18" s="83">
        <v>0</v>
      </c>
      <c r="G18" s="25">
        <v>18000</v>
      </c>
      <c r="H18" s="84">
        <v>0</v>
      </c>
      <c r="I18" s="25">
        <v>0</v>
      </c>
      <c r="J18" s="45">
        <f>SUM(F18:I18)</f>
        <v>18000</v>
      </c>
    </row>
    <row r="19" spans="1:10" x14ac:dyDescent="0.3">
      <c r="A19" s="12"/>
      <c r="B19" s="15"/>
      <c r="C19" s="15"/>
      <c r="D19" s="79" t="s">
        <v>272</v>
      </c>
      <c r="E19" s="2" t="s">
        <v>281</v>
      </c>
      <c r="F19" s="83">
        <v>0</v>
      </c>
      <c r="G19" s="25">
        <v>0</v>
      </c>
      <c r="H19" s="84">
        <v>0</v>
      </c>
      <c r="I19" s="25">
        <v>0</v>
      </c>
      <c r="J19" s="45">
        <f t="shared" si="0"/>
        <v>0</v>
      </c>
    </row>
    <row r="20" spans="1:10" x14ac:dyDescent="0.3">
      <c r="A20" s="12"/>
      <c r="B20" s="15"/>
      <c r="C20" s="15"/>
      <c r="D20" s="79" t="s">
        <v>273</v>
      </c>
      <c r="E20" s="2" t="s">
        <v>121</v>
      </c>
      <c r="F20" s="83">
        <v>150000</v>
      </c>
      <c r="G20" s="25">
        <v>0</v>
      </c>
      <c r="H20" s="84">
        <v>0</v>
      </c>
      <c r="I20" s="25">
        <v>0</v>
      </c>
      <c r="J20" s="45">
        <f t="shared" si="0"/>
        <v>150000</v>
      </c>
    </row>
    <row r="21" spans="1:10" x14ac:dyDescent="0.3">
      <c r="A21" s="12"/>
      <c r="B21" s="15"/>
      <c r="C21" s="15"/>
      <c r="D21" s="79" t="s">
        <v>25</v>
      </c>
      <c r="E21" s="2" t="s">
        <v>26</v>
      </c>
      <c r="F21" s="53">
        <v>0</v>
      </c>
      <c r="G21" s="25">
        <v>662825</v>
      </c>
      <c r="H21" s="85">
        <v>0</v>
      </c>
      <c r="I21" s="25">
        <v>0</v>
      </c>
      <c r="J21" s="45">
        <f t="shared" si="0"/>
        <v>662825</v>
      </c>
    </row>
    <row r="22" spans="1:10" x14ac:dyDescent="0.3">
      <c r="A22" s="12"/>
      <c r="B22" s="15"/>
      <c r="C22" s="15"/>
      <c r="D22" s="79" t="s">
        <v>27</v>
      </c>
      <c r="E22" s="2" t="s">
        <v>28</v>
      </c>
      <c r="F22" s="27">
        <v>35000</v>
      </c>
      <c r="G22" s="25">
        <v>15000</v>
      </c>
      <c r="H22" s="84">
        <v>25000</v>
      </c>
      <c r="I22" s="25">
        <v>0</v>
      </c>
      <c r="J22" s="45">
        <f t="shared" si="0"/>
        <v>75000</v>
      </c>
    </row>
    <row r="23" spans="1:10" x14ac:dyDescent="0.3">
      <c r="A23" s="12"/>
      <c r="B23" s="15"/>
      <c r="C23" s="15"/>
      <c r="D23" s="79" t="s">
        <v>29</v>
      </c>
      <c r="E23" s="2" t="s">
        <v>30</v>
      </c>
      <c r="F23" s="25">
        <v>2010265</v>
      </c>
      <c r="G23" s="25">
        <v>363207</v>
      </c>
      <c r="H23" s="25">
        <v>415057</v>
      </c>
      <c r="I23" s="25">
        <v>0</v>
      </c>
      <c r="J23" s="45">
        <f t="shared" si="0"/>
        <v>2788529</v>
      </c>
    </row>
    <row r="24" spans="1:10" x14ac:dyDescent="0.3">
      <c r="A24" s="12"/>
      <c r="B24" s="15"/>
      <c r="C24" s="15"/>
      <c r="D24" s="79" t="s">
        <v>122</v>
      </c>
      <c r="E24" s="2" t="s">
        <v>30</v>
      </c>
      <c r="F24" s="25">
        <v>2010265</v>
      </c>
      <c r="G24" s="25">
        <v>363207</v>
      </c>
      <c r="H24" s="25">
        <v>415057</v>
      </c>
      <c r="I24" s="25">
        <v>0</v>
      </c>
      <c r="J24" s="45">
        <f>SUM(F24:I24)</f>
        <v>2788529</v>
      </c>
    </row>
    <row r="25" spans="1:10" x14ac:dyDescent="0.3">
      <c r="A25" s="12"/>
      <c r="B25" s="15"/>
      <c r="C25" s="15"/>
      <c r="D25" s="79" t="s">
        <v>31</v>
      </c>
      <c r="E25" s="2" t="s">
        <v>32</v>
      </c>
      <c r="F25" s="25">
        <v>305000</v>
      </c>
      <c r="G25" s="25">
        <v>65000</v>
      </c>
      <c r="H25" s="25">
        <v>135000</v>
      </c>
      <c r="I25" s="25">
        <v>0</v>
      </c>
      <c r="J25" s="45">
        <f>SUM(F25:I25)</f>
        <v>505000</v>
      </c>
    </row>
    <row r="26" spans="1:10" x14ac:dyDescent="0.3">
      <c r="A26" s="12"/>
      <c r="B26" s="14" t="s">
        <v>33</v>
      </c>
      <c r="C26" s="14"/>
      <c r="D26" s="78"/>
      <c r="E26" s="13" t="s">
        <v>34</v>
      </c>
      <c r="F26" s="25"/>
      <c r="G26" s="25"/>
      <c r="H26" s="25"/>
      <c r="I26" s="25"/>
      <c r="J26" s="45"/>
    </row>
    <row r="27" spans="1:10" x14ac:dyDescent="0.3">
      <c r="A27" s="12"/>
      <c r="B27" s="15"/>
      <c r="C27" s="15"/>
      <c r="D27" s="79" t="s">
        <v>35</v>
      </c>
      <c r="E27" s="13" t="s">
        <v>36</v>
      </c>
      <c r="F27" s="25">
        <v>2894813</v>
      </c>
      <c r="G27" s="25">
        <v>523023</v>
      </c>
      <c r="H27" s="25">
        <v>597694</v>
      </c>
      <c r="I27" s="25">
        <v>0</v>
      </c>
      <c r="J27" s="45">
        <f t="shared" ref="J27:J33" si="1">SUM(F27:I27)</f>
        <v>4015530</v>
      </c>
    </row>
    <row r="28" spans="1:10" x14ac:dyDescent="0.3">
      <c r="A28" s="12"/>
      <c r="B28" s="15"/>
      <c r="C28" s="15"/>
      <c r="D28" s="79" t="s">
        <v>37</v>
      </c>
      <c r="E28" s="13" t="s">
        <v>38</v>
      </c>
      <c r="F28" s="25">
        <v>73200</v>
      </c>
      <c r="G28" s="25">
        <v>15600</v>
      </c>
      <c r="H28" s="25">
        <v>32400</v>
      </c>
      <c r="I28" s="25">
        <v>0</v>
      </c>
      <c r="J28" s="45">
        <f t="shared" si="1"/>
        <v>121200</v>
      </c>
    </row>
    <row r="29" spans="1:10" x14ac:dyDescent="0.3">
      <c r="A29" s="12"/>
      <c r="B29" s="15"/>
      <c r="C29" s="15"/>
      <c r="D29" s="79" t="s">
        <v>39</v>
      </c>
      <c r="E29" s="13" t="s">
        <v>40</v>
      </c>
      <c r="F29" s="25">
        <v>277342</v>
      </c>
      <c r="G29" s="25">
        <v>51728</v>
      </c>
      <c r="H29" s="25">
        <v>65099</v>
      </c>
      <c r="I29" s="25">
        <v>0</v>
      </c>
      <c r="J29" s="45">
        <f t="shared" si="1"/>
        <v>394169</v>
      </c>
    </row>
    <row r="30" spans="1:10" x14ac:dyDescent="0.3">
      <c r="A30" s="12"/>
      <c r="B30" s="15"/>
      <c r="C30" s="15"/>
      <c r="D30" s="79" t="s">
        <v>41</v>
      </c>
      <c r="E30" s="13" t="s">
        <v>42</v>
      </c>
      <c r="F30" s="25">
        <v>73200</v>
      </c>
      <c r="G30" s="25">
        <v>15600</v>
      </c>
      <c r="H30" s="25">
        <v>32400</v>
      </c>
      <c r="I30" s="25">
        <v>0</v>
      </c>
      <c r="J30" s="45">
        <f t="shared" si="1"/>
        <v>121200</v>
      </c>
    </row>
    <row r="31" spans="1:10" x14ac:dyDescent="0.3">
      <c r="A31" s="12"/>
      <c r="B31" s="16" t="s">
        <v>43</v>
      </c>
      <c r="C31" s="16"/>
      <c r="D31" s="79"/>
      <c r="E31" s="13" t="s">
        <v>44</v>
      </c>
      <c r="F31" s="25"/>
      <c r="G31" s="25"/>
      <c r="H31" s="25"/>
      <c r="I31" s="25">
        <v>0</v>
      </c>
      <c r="J31" s="45">
        <f t="shared" si="1"/>
        <v>0</v>
      </c>
    </row>
    <row r="32" spans="1:10" x14ac:dyDescent="0.3">
      <c r="A32" s="12"/>
      <c r="B32" s="14"/>
      <c r="C32" s="14"/>
      <c r="D32" s="79" t="s">
        <v>43</v>
      </c>
      <c r="E32" s="13" t="s">
        <v>282</v>
      </c>
      <c r="F32" s="25">
        <v>0</v>
      </c>
      <c r="G32" s="25">
        <v>0</v>
      </c>
      <c r="H32" s="25">
        <v>0</v>
      </c>
      <c r="I32" s="25">
        <v>0</v>
      </c>
      <c r="J32" s="45">
        <f t="shared" si="1"/>
        <v>0</v>
      </c>
    </row>
    <row r="33" spans="1:10" x14ac:dyDescent="0.3">
      <c r="A33" s="12"/>
      <c r="B33" s="14"/>
      <c r="C33" s="14"/>
      <c r="D33" s="76" t="s">
        <v>274</v>
      </c>
      <c r="E33" s="22"/>
      <c r="F33" s="26">
        <v>305000</v>
      </c>
      <c r="G33" s="25">
        <v>65000</v>
      </c>
      <c r="H33" s="25">
        <v>135000</v>
      </c>
      <c r="I33" s="25">
        <v>0</v>
      </c>
      <c r="J33" s="45">
        <f t="shared" si="1"/>
        <v>505000</v>
      </c>
    </row>
    <row r="34" spans="1:10" x14ac:dyDescent="0.3">
      <c r="A34" s="108"/>
      <c r="B34" s="72" t="s">
        <v>45</v>
      </c>
      <c r="C34" s="72"/>
      <c r="D34" s="109"/>
      <c r="E34" s="82"/>
      <c r="F34" s="31">
        <f>SUM(F11:F33)</f>
        <v>36931265</v>
      </c>
      <c r="G34" s="34">
        <f>SUM(G11:G33)</f>
        <v>7356674</v>
      </c>
      <c r="H34" s="34">
        <f>SUM(H11:H33)</f>
        <v>7913391</v>
      </c>
      <c r="I34" s="24">
        <v>0</v>
      </c>
      <c r="J34" s="34">
        <f>SUM(J11:J33)</f>
        <v>52201330</v>
      </c>
    </row>
    <row r="35" spans="1:10" x14ac:dyDescent="0.3">
      <c r="A35" s="35"/>
      <c r="B35" s="19"/>
      <c r="C35" s="19"/>
      <c r="D35" s="19"/>
      <c r="E35" s="19"/>
      <c r="F35" s="36"/>
      <c r="G35" s="37"/>
      <c r="H35" s="37"/>
      <c r="I35" s="38"/>
      <c r="J35" s="39"/>
    </row>
    <row r="36" spans="1:10" x14ac:dyDescent="0.3">
      <c r="A36" s="14"/>
      <c r="B36" s="17"/>
      <c r="C36" s="17"/>
      <c r="D36" s="17"/>
      <c r="E36" s="17"/>
      <c r="F36" s="40"/>
      <c r="G36" s="41"/>
      <c r="H36" s="41"/>
      <c r="I36" s="28"/>
      <c r="J36" s="42"/>
    </row>
    <row r="37" spans="1:10" x14ac:dyDescent="0.3">
      <c r="A37" s="14"/>
      <c r="B37" s="17"/>
      <c r="C37" s="17"/>
      <c r="D37" s="17"/>
      <c r="E37" s="17"/>
      <c r="F37" s="40"/>
      <c r="G37" s="41"/>
      <c r="H37" s="41"/>
      <c r="I37" s="28"/>
      <c r="J37" s="42"/>
    </row>
    <row r="38" spans="1:10" x14ac:dyDescent="0.3">
      <c r="A38" s="14"/>
      <c r="B38" s="17"/>
      <c r="C38" s="17"/>
      <c r="D38" s="17"/>
      <c r="E38" s="17"/>
      <c r="F38" s="40"/>
      <c r="G38" s="41"/>
      <c r="H38" s="41"/>
      <c r="I38" s="28"/>
      <c r="J38" s="42"/>
    </row>
    <row r="39" spans="1:10" x14ac:dyDescent="0.3">
      <c r="A39" s="14"/>
      <c r="B39" s="17"/>
      <c r="C39" s="17"/>
      <c r="D39" s="17"/>
      <c r="E39" s="17"/>
      <c r="F39" s="40"/>
      <c r="G39" s="41"/>
      <c r="H39" s="41"/>
      <c r="I39" s="28"/>
      <c r="J39" s="42"/>
    </row>
    <row r="40" spans="1:10" x14ac:dyDescent="0.3">
      <c r="A40" s="14"/>
      <c r="B40" s="17"/>
      <c r="C40" s="17"/>
      <c r="D40" s="17"/>
      <c r="E40" s="17"/>
      <c r="F40" s="40"/>
      <c r="G40" s="41"/>
      <c r="H40" s="41"/>
      <c r="I40" s="28"/>
      <c r="J40" s="42"/>
    </row>
    <row r="41" spans="1:10" x14ac:dyDescent="0.3">
      <c r="A41" s="14"/>
      <c r="B41" s="17"/>
      <c r="C41" s="17"/>
      <c r="D41" s="17"/>
      <c r="E41" s="17"/>
      <c r="F41" s="40"/>
      <c r="G41" s="41"/>
      <c r="H41" s="41"/>
      <c r="I41" s="28"/>
      <c r="J41" s="42"/>
    </row>
    <row r="42" spans="1:10" ht="13.5" customHeight="1" x14ac:dyDescent="0.3">
      <c r="A42" s="14"/>
      <c r="B42" s="17"/>
      <c r="C42" s="17"/>
      <c r="D42" s="17"/>
      <c r="E42" s="17"/>
      <c r="F42" s="40"/>
      <c r="G42" s="41"/>
      <c r="H42" s="41"/>
      <c r="I42" s="28"/>
      <c r="J42" s="49" t="s">
        <v>291</v>
      </c>
    </row>
    <row r="43" spans="1:10" ht="12" customHeight="1" x14ac:dyDescent="0.3">
      <c r="A43" s="5"/>
      <c r="B43" s="4"/>
      <c r="C43" s="4"/>
      <c r="D43" s="195" t="s">
        <v>3</v>
      </c>
      <c r="E43" s="193" t="s">
        <v>2</v>
      </c>
      <c r="F43" s="1" t="s">
        <v>0</v>
      </c>
      <c r="G43" s="193" t="s">
        <v>4</v>
      </c>
      <c r="H43" s="197" t="s">
        <v>5</v>
      </c>
      <c r="I43" s="193" t="s">
        <v>6</v>
      </c>
      <c r="J43" s="193" t="s">
        <v>7</v>
      </c>
    </row>
    <row r="44" spans="1:10" ht="12" customHeight="1" x14ac:dyDescent="0.3">
      <c r="A44" s="6"/>
      <c r="B44" s="7"/>
      <c r="C44" s="7"/>
      <c r="D44" s="196"/>
      <c r="E44" s="194"/>
      <c r="F44" s="2" t="s">
        <v>1</v>
      </c>
      <c r="G44" s="194"/>
      <c r="H44" s="198"/>
      <c r="I44" s="194"/>
      <c r="J44" s="194"/>
    </row>
    <row r="45" spans="1:10" ht="12" customHeight="1" x14ac:dyDescent="0.3">
      <c r="A45" s="18" t="s">
        <v>214</v>
      </c>
      <c r="B45" s="75"/>
      <c r="C45" s="35"/>
      <c r="D45" s="35"/>
      <c r="E45" s="50"/>
      <c r="F45" s="51"/>
      <c r="G45" s="24"/>
      <c r="H45" s="24"/>
      <c r="I45" s="24"/>
      <c r="J45" s="24"/>
    </row>
    <row r="46" spans="1:10" ht="12" customHeight="1" x14ac:dyDescent="0.3">
      <c r="A46" s="20"/>
      <c r="B46" s="112" t="s">
        <v>46</v>
      </c>
      <c r="C46" s="112"/>
      <c r="D46" s="112"/>
      <c r="E46" s="115" t="s">
        <v>47</v>
      </c>
      <c r="F46" s="29"/>
      <c r="G46" s="29"/>
      <c r="H46" s="29"/>
      <c r="I46" s="29"/>
      <c r="J46" s="25"/>
    </row>
    <row r="47" spans="1:10" ht="12" customHeight="1" x14ac:dyDescent="0.3">
      <c r="A47" s="20"/>
      <c r="B47" s="113"/>
      <c r="C47" s="112" t="s">
        <v>46</v>
      </c>
      <c r="D47" s="112"/>
      <c r="E47" s="116" t="s">
        <v>48</v>
      </c>
      <c r="F47" s="86">
        <v>2293000</v>
      </c>
      <c r="G47" s="104">
        <v>225000</v>
      </c>
      <c r="H47" s="86">
        <v>440000</v>
      </c>
      <c r="I47" s="86">
        <v>0</v>
      </c>
      <c r="J47" s="105">
        <f t="shared" ref="J47:J53" si="2">SUM(F47:I47)</f>
        <v>2958000</v>
      </c>
    </row>
    <row r="48" spans="1:10" ht="12" customHeight="1" x14ac:dyDescent="0.3">
      <c r="A48" s="20"/>
      <c r="B48" s="113"/>
      <c r="C48" s="112" t="s">
        <v>49</v>
      </c>
      <c r="D48" s="112"/>
      <c r="E48" s="116" t="s">
        <v>139</v>
      </c>
      <c r="F48" s="86">
        <v>20000</v>
      </c>
      <c r="G48" s="104">
        <v>0</v>
      </c>
      <c r="H48" s="86">
        <v>0</v>
      </c>
      <c r="I48" s="86">
        <v>0</v>
      </c>
      <c r="J48" s="105">
        <f t="shared" si="2"/>
        <v>20000</v>
      </c>
    </row>
    <row r="49" spans="1:10" ht="12" customHeight="1" x14ac:dyDescent="0.3">
      <c r="A49" s="20"/>
      <c r="B49" s="113"/>
      <c r="C49" s="112" t="s">
        <v>50</v>
      </c>
      <c r="D49" s="112"/>
      <c r="E49" s="116" t="s">
        <v>140</v>
      </c>
      <c r="F49" s="86">
        <v>30000</v>
      </c>
      <c r="G49" s="104">
        <v>0</v>
      </c>
      <c r="H49" s="86">
        <v>0</v>
      </c>
      <c r="I49" s="86">
        <v>0</v>
      </c>
      <c r="J49" s="105">
        <f t="shared" si="2"/>
        <v>30000</v>
      </c>
    </row>
    <row r="50" spans="1:10" ht="12" customHeight="1" x14ac:dyDescent="0.3">
      <c r="A50" s="20"/>
      <c r="B50" s="113"/>
      <c r="C50" s="112" t="s">
        <v>51</v>
      </c>
      <c r="D50" s="112"/>
      <c r="E50" s="116" t="s">
        <v>141</v>
      </c>
      <c r="F50" s="86">
        <v>20000</v>
      </c>
      <c r="G50" s="104">
        <v>0</v>
      </c>
      <c r="H50" s="86">
        <v>0</v>
      </c>
      <c r="I50" s="86">
        <v>0</v>
      </c>
      <c r="J50" s="105">
        <f t="shared" si="2"/>
        <v>20000</v>
      </c>
    </row>
    <row r="51" spans="1:10" ht="12" customHeight="1" x14ac:dyDescent="0.3">
      <c r="A51" s="20"/>
      <c r="B51" s="113"/>
      <c r="C51" s="112" t="s">
        <v>52</v>
      </c>
      <c r="D51" s="112"/>
      <c r="E51" s="116" t="s">
        <v>142</v>
      </c>
      <c r="F51" s="86">
        <v>25000</v>
      </c>
      <c r="G51" s="104">
        <v>0</v>
      </c>
      <c r="H51" s="86">
        <v>0</v>
      </c>
      <c r="I51" s="86">
        <v>0</v>
      </c>
      <c r="J51" s="105">
        <f t="shared" si="2"/>
        <v>25000</v>
      </c>
    </row>
    <row r="52" spans="1:10" ht="12" customHeight="1" x14ac:dyDescent="0.3">
      <c r="A52" s="20"/>
      <c r="B52" s="113"/>
      <c r="C52" s="112" t="s">
        <v>215</v>
      </c>
      <c r="D52" s="112"/>
      <c r="E52" s="116" t="s">
        <v>143</v>
      </c>
      <c r="F52" s="86">
        <v>5000</v>
      </c>
      <c r="G52" s="104">
        <v>0</v>
      </c>
      <c r="H52" s="86">
        <v>0</v>
      </c>
      <c r="I52" s="86">
        <v>0</v>
      </c>
      <c r="J52" s="105">
        <f t="shared" si="2"/>
        <v>5000</v>
      </c>
    </row>
    <row r="53" spans="1:10" ht="12" customHeight="1" x14ac:dyDescent="0.3">
      <c r="A53" s="20"/>
      <c r="B53" s="113"/>
      <c r="C53" s="112" t="s">
        <v>112</v>
      </c>
      <c r="D53" s="112"/>
      <c r="E53" s="116" t="s">
        <v>193</v>
      </c>
      <c r="F53" s="86">
        <v>100000</v>
      </c>
      <c r="G53" s="104">
        <v>0</v>
      </c>
      <c r="H53" s="86">
        <v>0</v>
      </c>
      <c r="I53" s="86">
        <v>0</v>
      </c>
      <c r="J53" s="105">
        <f t="shared" si="2"/>
        <v>100000</v>
      </c>
    </row>
    <row r="54" spans="1:10" ht="12" customHeight="1" x14ac:dyDescent="0.3">
      <c r="A54" s="20"/>
      <c r="B54" s="113"/>
      <c r="C54" s="112" t="s">
        <v>216</v>
      </c>
      <c r="D54" s="112"/>
      <c r="E54" s="116" t="s">
        <v>225</v>
      </c>
      <c r="F54" s="86">
        <v>0</v>
      </c>
      <c r="G54" s="104">
        <v>20000</v>
      </c>
      <c r="H54" s="86"/>
      <c r="I54" s="86">
        <v>0</v>
      </c>
      <c r="J54" s="105">
        <f>SUM(G54:I54)</f>
        <v>20000</v>
      </c>
    </row>
    <row r="55" spans="1:10" ht="12" customHeight="1" x14ac:dyDescent="0.3">
      <c r="A55" s="20"/>
      <c r="B55" s="113"/>
      <c r="C55" s="112" t="s">
        <v>294</v>
      </c>
      <c r="D55" s="112"/>
      <c r="E55" s="116" t="s">
        <v>296</v>
      </c>
      <c r="F55" s="86">
        <v>10000</v>
      </c>
      <c r="G55" s="104">
        <v>0</v>
      </c>
      <c r="H55" s="86">
        <v>0</v>
      </c>
      <c r="I55" s="86">
        <v>0</v>
      </c>
      <c r="J55" s="105">
        <f t="shared" ref="J55:J66" si="3">SUM(F55:I55)</f>
        <v>10000</v>
      </c>
    </row>
    <row r="56" spans="1:10" ht="12" customHeight="1" x14ac:dyDescent="0.3">
      <c r="A56" s="20"/>
      <c r="B56" s="112" t="s">
        <v>53</v>
      </c>
      <c r="C56" s="112"/>
      <c r="D56" s="112"/>
      <c r="E56" s="115" t="s">
        <v>54</v>
      </c>
      <c r="F56" s="86"/>
      <c r="G56" s="104">
        <v>0</v>
      </c>
      <c r="H56" s="86">
        <v>0</v>
      </c>
      <c r="I56" s="86">
        <v>0</v>
      </c>
      <c r="J56" s="105"/>
    </row>
    <row r="57" spans="1:10" ht="12" customHeight="1" x14ac:dyDescent="0.3">
      <c r="A57" s="20"/>
      <c r="B57" s="113"/>
      <c r="C57" s="112" t="s">
        <v>55</v>
      </c>
      <c r="D57" s="112"/>
      <c r="E57" s="116" t="s">
        <v>56</v>
      </c>
      <c r="F57" s="86">
        <v>4595000</v>
      </c>
      <c r="G57" s="104">
        <v>240604.3</v>
      </c>
      <c r="H57" s="86">
        <v>360000</v>
      </c>
      <c r="I57" s="86">
        <v>0</v>
      </c>
      <c r="J57" s="105">
        <f t="shared" si="3"/>
        <v>5195604.3</v>
      </c>
    </row>
    <row r="58" spans="1:10" ht="12" customHeight="1" x14ac:dyDescent="0.3">
      <c r="A58" s="20"/>
      <c r="B58" s="113"/>
      <c r="C58" s="112" t="s">
        <v>57</v>
      </c>
      <c r="D58" s="112"/>
      <c r="E58" s="116" t="s">
        <v>144</v>
      </c>
      <c r="F58" s="86">
        <v>15000</v>
      </c>
      <c r="G58" s="104">
        <v>0</v>
      </c>
      <c r="H58" s="86">
        <v>0</v>
      </c>
      <c r="I58" s="86">
        <v>0</v>
      </c>
      <c r="J58" s="105">
        <f t="shared" si="3"/>
        <v>15000</v>
      </c>
    </row>
    <row r="59" spans="1:10" ht="12" customHeight="1" x14ac:dyDescent="0.3">
      <c r="A59" s="20"/>
      <c r="B59" s="113"/>
      <c r="C59" s="112" t="s">
        <v>58</v>
      </c>
      <c r="D59" s="112"/>
      <c r="E59" s="116" t="s">
        <v>145</v>
      </c>
      <c r="F59" s="86">
        <v>30000</v>
      </c>
      <c r="G59" s="104">
        <v>0</v>
      </c>
      <c r="H59" s="86">
        <v>0</v>
      </c>
      <c r="I59" s="86">
        <v>0</v>
      </c>
      <c r="J59" s="105">
        <f t="shared" si="3"/>
        <v>30000</v>
      </c>
    </row>
    <row r="60" spans="1:10" ht="12" customHeight="1" x14ac:dyDescent="0.3">
      <c r="A60" s="20"/>
      <c r="B60" s="113"/>
      <c r="C60" s="112" t="s">
        <v>59</v>
      </c>
      <c r="D60" s="112"/>
      <c r="E60" s="116" t="s">
        <v>146</v>
      </c>
      <c r="F60" s="86">
        <v>25000</v>
      </c>
      <c r="G60" s="104">
        <v>0</v>
      </c>
      <c r="H60" s="86">
        <v>0</v>
      </c>
      <c r="I60" s="86">
        <v>0</v>
      </c>
      <c r="J60" s="105">
        <f t="shared" si="3"/>
        <v>25000</v>
      </c>
    </row>
    <row r="61" spans="1:10" ht="12" customHeight="1" x14ac:dyDescent="0.3">
      <c r="A61" s="20"/>
      <c r="B61" s="113"/>
      <c r="C61" s="112" t="s">
        <v>60</v>
      </c>
      <c r="D61" s="112"/>
      <c r="E61" s="116" t="s">
        <v>147</v>
      </c>
      <c r="F61" s="86">
        <v>25000</v>
      </c>
      <c r="G61" s="104">
        <v>0</v>
      </c>
      <c r="H61" s="86">
        <v>0</v>
      </c>
      <c r="I61" s="86">
        <v>0</v>
      </c>
      <c r="J61" s="105">
        <f t="shared" si="3"/>
        <v>25000</v>
      </c>
    </row>
    <row r="62" spans="1:10" ht="12" customHeight="1" x14ac:dyDescent="0.3">
      <c r="A62" s="20"/>
      <c r="B62" s="112" t="s">
        <v>61</v>
      </c>
      <c r="C62" s="112"/>
      <c r="D62" s="112"/>
      <c r="E62" s="115" t="s">
        <v>226</v>
      </c>
      <c r="F62" s="86">
        <v>940000</v>
      </c>
      <c r="G62" s="104">
        <v>105000</v>
      </c>
      <c r="H62" s="86">
        <v>105000</v>
      </c>
      <c r="I62" s="86">
        <v>0</v>
      </c>
      <c r="J62" s="105">
        <f>SUM(F62:I62)</f>
        <v>1150000</v>
      </c>
    </row>
    <row r="63" spans="1:10" ht="12" customHeight="1" x14ac:dyDescent="0.3">
      <c r="A63" s="20"/>
      <c r="B63" s="113"/>
      <c r="C63" s="112" t="s">
        <v>217</v>
      </c>
      <c r="D63" s="112"/>
      <c r="E63" s="116" t="s">
        <v>227</v>
      </c>
      <c r="F63" s="86">
        <v>10000</v>
      </c>
      <c r="G63" s="104">
        <v>0</v>
      </c>
      <c r="H63" s="86">
        <v>0</v>
      </c>
      <c r="I63" s="86">
        <v>0</v>
      </c>
      <c r="J63" s="105">
        <f t="shared" si="3"/>
        <v>10000</v>
      </c>
    </row>
    <row r="64" spans="1:10" ht="12" customHeight="1" x14ac:dyDescent="0.3">
      <c r="A64" s="20"/>
      <c r="B64" s="113"/>
      <c r="C64" s="112" t="s">
        <v>295</v>
      </c>
      <c r="D64" s="112"/>
      <c r="E64" s="116" t="s">
        <v>228</v>
      </c>
      <c r="F64" s="86">
        <v>5000</v>
      </c>
      <c r="G64" s="104">
        <v>0</v>
      </c>
      <c r="H64" s="86">
        <v>0</v>
      </c>
      <c r="I64" s="86">
        <v>0</v>
      </c>
      <c r="J64" s="105">
        <f t="shared" si="3"/>
        <v>5000</v>
      </c>
    </row>
    <row r="65" spans="1:10" ht="12" customHeight="1" x14ac:dyDescent="0.3">
      <c r="A65" s="20"/>
      <c r="B65" s="113"/>
      <c r="C65" s="112" t="s">
        <v>218</v>
      </c>
      <c r="D65" s="112"/>
      <c r="E65" s="116" t="s">
        <v>229</v>
      </c>
      <c r="F65" s="86">
        <v>10000</v>
      </c>
      <c r="G65" s="146">
        <v>0</v>
      </c>
      <c r="H65" s="86">
        <v>0</v>
      </c>
      <c r="I65" s="86">
        <v>0</v>
      </c>
      <c r="J65" s="105">
        <f t="shared" si="3"/>
        <v>10000</v>
      </c>
    </row>
    <row r="66" spans="1:10" ht="12" customHeight="1" x14ac:dyDescent="0.3">
      <c r="A66" s="20"/>
      <c r="B66" s="113"/>
      <c r="C66" s="112" t="s">
        <v>62</v>
      </c>
      <c r="D66" s="112"/>
      <c r="E66" s="116" t="s">
        <v>230</v>
      </c>
      <c r="F66" s="104">
        <v>25000</v>
      </c>
      <c r="G66" s="104">
        <v>0</v>
      </c>
      <c r="H66" s="86">
        <v>0</v>
      </c>
      <c r="I66" s="86">
        <v>0</v>
      </c>
      <c r="J66" s="105">
        <f t="shared" si="3"/>
        <v>25000</v>
      </c>
    </row>
    <row r="67" spans="1:10" ht="12" customHeight="1" x14ac:dyDescent="0.3">
      <c r="A67" s="20"/>
      <c r="B67" s="113"/>
      <c r="C67" s="112" t="s">
        <v>181</v>
      </c>
      <c r="D67" s="112"/>
      <c r="E67" s="116" t="s">
        <v>297</v>
      </c>
      <c r="F67" s="86">
        <v>0</v>
      </c>
      <c r="G67" s="104">
        <v>0</v>
      </c>
      <c r="H67" s="86">
        <v>30000</v>
      </c>
      <c r="I67" s="86">
        <v>0</v>
      </c>
      <c r="J67" s="105">
        <f>SUM(G67:I67)</f>
        <v>30000</v>
      </c>
    </row>
    <row r="68" spans="1:10" ht="12" customHeight="1" x14ac:dyDescent="0.3">
      <c r="A68" s="20"/>
      <c r="B68" s="113"/>
      <c r="C68" s="112" t="s">
        <v>115</v>
      </c>
      <c r="D68" s="112"/>
      <c r="E68" s="116" t="s">
        <v>116</v>
      </c>
      <c r="F68" s="86">
        <v>50000</v>
      </c>
      <c r="G68" s="104">
        <v>0</v>
      </c>
      <c r="H68" s="86"/>
      <c r="I68" s="86">
        <v>0</v>
      </c>
      <c r="J68" s="105">
        <f t="shared" ref="J68:J76" si="4">SUM(F68:I68)</f>
        <v>50000</v>
      </c>
    </row>
    <row r="69" spans="1:10" ht="12" customHeight="1" x14ac:dyDescent="0.3">
      <c r="A69" s="20"/>
      <c r="B69" s="113"/>
      <c r="C69" s="112" t="s">
        <v>219</v>
      </c>
      <c r="D69" s="112"/>
      <c r="E69" s="116" t="s">
        <v>194</v>
      </c>
      <c r="F69" s="86">
        <v>50000</v>
      </c>
      <c r="G69" s="104">
        <v>0</v>
      </c>
      <c r="H69" s="86"/>
      <c r="I69" s="86">
        <v>0</v>
      </c>
      <c r="J69" s="105">
        <f t="shared" si="4"/>
        <v>50000</v>
      </c>
    </row>
    <row r="70" spans="1:10" ht="12" customHeight="1" x14ac:dyDescent="0.3">
      <c r="A70" s="20"/>
      <c r="B70" s="113"/>
      <c r="C70" s="114" t="s">
        <v>207</v>
      </c>
      <c r="D70" s="112"/>
      <c r="E70" s="116" t="s">
        <v>196</v>
      </c>
      <c r="F70" s="86">
        <v>0</v>
      </c>
      <c r="G70" s="104">
        <v>250000</v>
      </c>
      <c r="H70" s="86"/>
      <c r="I70" s="86">
        <v>0</v>
      </c>
      <c r="J70" s="105">
        <f t="shared" si="4"/>
        <v>250000</v>
      </c>
    </row>
    <row r="71" spans="1:10" ht="12" customHeight="1" x14ac:dyDescent="0.3">
      <c r="A71" s="20"/>
      <c r="B71" s="113"/>
      <c r="C71" s="112" t="s">
        <v>113</v>
      </c>
      <c r="D71" s="112"/>
      <c r="E71" s="116" t="s">
        <v>63</v>
      </c>
      <c r="F71" s="86">
        <v>1340000</v>
      </c>
      <c r="G71" s="104">
        <v>50000</v>
      </c>
      <c r="H71" s="86">
        <v>110000</v>
      </c>
      <c r="I71" s="86">
        <v>0</v>
      </c>
      <c r="J71" s="105">
        <f t="shared" si="4"/>
        <v>1500000</v>
      </c>
    </row>
    <row r="72" spans="1:10" ht="12" customHeight="1" x14ac:dyDescent="0.3">
      <c r="A72" s="20"/>
      <c r="B72" s="112" t="s">
        <v>64</v>
      </c>
      <c r="C72" s="112"/>
      <c r="D72" s="112"/>
      <c r="E72" s="116" t="s">
        <v>65</v>
      </c>
      <c r="F72" s="86">
        <v>0</v>
      </c>
      <c r="G72" s="104">
        <v>0</v>
      </c>
      <c r="H72" s="86">
        <v>0</v>
      </c>
      <c r="I72" s="86">
        <v>0</v>
      </c>
      <c r="J72" s="105">
        <f t="shared" si="4"/>
        <v>0</v>
      </c>
    </row>
    <row r="73" spans="1:10" ht="12" customHeight="1" x14ac:dyDescent="0.3">
      <c r="A73" s="20"/>
      <c r="B73" s="113"/>
      <c r="C73" s="112" t="s">
        <v>66</v>
      </c>
      <c r="D73" s="112"/>
      <c r="E73" s="116" t="s">
        <v>231</v>
      </c>
      <c r="F73" s="86">
        <v>1000000</v>
      </c>
      <c r="G73" s="104">
        <v>0</v>
      </c>
      <c r="H73" s="86">
        <v>0</v>
      </c>
      <c r="I73" s="86">
        <v>0</v>
      </c>
      <c r="J73" s="105">
        <f t="shared" si="4"/>
        <v>1000000</v>
      </c>
    </row>
    <row r="74" spans="1:10" ht="12" customHeight="1" x14ac:dyDescent="0.3">
      <c r="A74" s="20"/>
      <c r="B74" s="112" t="s">
        <v>67</v>
      </c>
      <c r="C74" s="112"/>
      <c r="D74" s="112"/>
      <c r="E74" s="115" t="s">
        <v>68</v>
      </c>
      <c r="F74" s="86"/>
      <c r="G74" s="104">
        <v>0</v>
      </c>
      <c r="H74" s="86"/>
      <c r="I74" s="86">
        <v>0</v>
      </c>
      <c r="J74" s="105">
        <f t="shared" si="4"/>
        <v>0</v>
      </c>
    </row>
    <row r="75" spans="1:10" ht="12" customHeight="1" x14ac:dyDescent="0.3">
      <c r="A75" s="20"/>
      <c r="B75" s="113"/>
      <c r="C75" s="112" t="s">
        <v>69</v>
      </c>
      <c r="D75" s="112"/>
      <c r="E75" s="115" t="s">
        <v>232</v>
      </c>
      <c r="F75" s="86">
        <v>568600</v>
      </c>
      <c r="G75" s="104">
        <v>51000</v>
      </c>
      <c r="H75" s="86">
        <v>51000</v>
      </c>
      <c r="I75" s="86">
        <v>0</v>
      </c>
      <c r="J75" s="105">
        <f t="shared" si="4"/>
        <v>670600</v>
      </c>
    </row>
    <row r="76" spans="1:10" ht="12" customHeight="1" x14ac:dyDescent="0.3">
      <c r="A76" s="20"/>
      <c r="B76" s="113"/>
      <c r="C76" s="112" t="s">
        <v>220</v>
      </c>
      <c r="D76" s="112"/>
      <c r="E76" s="115" t="s">
        <v>233</v>
      </c>
      <c r="F76" s="86">
        <v>7200</v>
      </c>
      <c r="G76" s="104">
        <v>0</v>
      </c>
      <c r="H76" s="86"/>
      <c r="I76" s="86">
        <v>0</v>
      </c>
      <c r="J76" s="105">
        <f t="shared" si="4"/>
        <v>7200</v>
      </c>
    </row>
    <row r="77" spans="1:10" ht="12" customHeight="1" x14ac:dyDescent="0.3">
      <c r="A77" s="20"/>
      <c r="B77" s="113"/>
      <c r="C77" s="112" t="s">
        <v>221</v>
      </c>
      <c r="D77" s="112"/>
      <c r="E77" s="116" t="s">
        <v>70</v>
      </c>
      <c r="F77" s="86">
        <v>247576</v>
      </c>
      <c r="G77" s="104">
        <v>20000</v>
      </c>
      <c r="H77" s="86">
        <v>40600</v>
      </c>
      <c r="I77" s="86">
        <v>0</v>
      </c>
      <c r="J77" s="105">
        <f t="shared" ref="J77:J83" si="5">SUM(F77:I77)</f>
        <v>308176</v>
      </c>
    </row>
    <row r="78" spans="1:10" ht="12" customHeight="1" x14ac:dyDescent="0.3">
      <c r="A78" s="20"/>
      <c r="B78" s="113"/>
      <c r="C78" s="112" t="s">
        <v>333</v>
      </c>
      <c r="D78" s="112"/>
      <c r="E78" s="116" t="s">
        <v>368</v>
      </c>
      <c r="F78" s="86">
        <v>0</v>
      </c>
      <c r="G78" s="104"/>
      <c r="H78" s="86">
        <v>18000</v>
      </c>
      <c r="I78" s="86">
        <v>0</v>
      </c>
      <c r="J78" s="105">
        <f>SUM(F78:I78)</f>
        <v>18000</v>
      </c>
    </row>
    <row r="79" spans="1:10" ht="12" customHeight="1" x14ac:dyDescent="0.3">
      <c r="A79" s="20"/>
      <c r="B79" s="113"/>
      <c r="C79" s="112" t="s">
        <v>114</v>
      </c>
      <c r="D79" s="112"/>
      <c r="E79" s="116" t="s">
        <v>197</v>
      </c>
      <c r="F79" s="86">
        <v>1000</v>
      </c>
      <c r="G79" s="104">
        <v>2000</v>
      </c>
      <c r="H79" s="86">
        <v>1000</v>
      </c>
      <c r="I79" s="86">
        <v>0</v>
      </c>
      <c r="J79" s="105">
        <f t="shared" si="5"/>
        <v>4000</v>
      </c>
    </row>
    <row r="80" spans="1:10" ht="12" customHeight="1" x14ac:dyDescent="0.3">
      <c r="A80" s="20"/>
      <c r="B80" s="171" t="s">
        <v>365</v>
      </c>
      <c r="C80" s="171"/>
      <c r="D80" s="112"/>
      <c r="E80" s="13" t="s">
        <v>366</v>
      </c>
      <c r="F80" s="86"/>
      <c r="G80" s="104"/>
      <c r="H80" s="86"/>
      <c r="I80" s="86"/>
      <c r="J80" s="105"/>
    </row>
    <row r="81" spans="1:11" ht="12" customHeight="1" x14ac:dyDescent="0.3">
      <c r="A81" s="20"/>
      <c r="B81" s="171"/>
      <c r="C81" s="171" t="s">
        <v>304</v>
      </c>
      <c r="D81" s="112"/>
      <c r="E81" s="13" t="s">
        <v>366</v>
      </c>
      <c r="F81" s="86">
        <v>30000</v>
      </c>
      <c r="G81" s="104">
        <v>0</v>
      </c>
      <c r="H81" s="86">
        <v>0</v>
      </c>
      <c r="I81" s="86">
        <v>0</v>
      </c>
      <c r="J81" s="105">
        <f>SUM(F81:I81)</f>
        <v>30000</v>
      </c>
    </row>
    <row r="82" spans="1:11" ht="12" customHeight="1" x14ac:dyDescent="0.3">
      <c r="A82" s="20"/>
      <c r="B82" s="112" t="s">
        <v>71</v>
      </c>
      <c r="C82" s="112"/>
      <c r="D82" s="112"/>
      <c r="E82" s="116" t="s">
        <v>72</v>
      </c>
      <c r="F82" s="86">
        <v>0</v>
      </c>
      <c r="G82" s="104">
        <v>0</v>
      </c>
      <c r="H82" s="86">
        <v>0</v>
      </c>
      <c r="I82" s="86">
        <v>0</v>
      </c>
      <c r="J82" s="105">
        <f t="shared" si="5"/>
        <v>0</v>
      </c>
    </row>
    <row r="83" spans="1:11" ht="12" customHeight="1" x14ac:dyDescent="0.3">
      <c r="A83" s="188"/>
      <c r="B83" s="189"/>
      <c r="C83" s="129" t="s">
        <v>73</v>
      </c>
      <c r="D83" s="190"/>
      <c r="E83" s="130" t="s">
        <v>234</v>
      </c>
      <c r="F83" s="147">
        <v>600000</v>
      </c>
      <c r="G83" s="148">
        <v>0</v>
      </c>
      <c r="H83" s="147">
        <v>0</v>
      </c>
      <c r="I83" s="147">
        <v>0</v>
      </c>
      <c r="J83" s="149">
        <f t="shared" si="5"/>
        <v>600000</v>
      </c>
      <c r="K83" s="183">
        <f>SUM(J47:J83)</f>
        <v>14196580.300000001</v>
      </c>
    </row>
    <row r="88" spans="1:11" ht="7.2" customHeight="1" x14ac:dyDescent="0.3"/>
    <row r="89" spans="1:11" s="62" customFormat="1" ht="9.9" customHeight="1" x14ac:dyDescent="0.2">
      <c r="A89" s="55"/>
      <c r="B89" s="56"/>
      <c r="C89" s="56"/>
      <c r="D89" s="57"/>
      <c r="E89" s="58"/>
      <c r="F89" s="59"/>
      <c r="G89" s="60"/>
      <c r="H89" s="60"/>
      <c r="I89" s="61" t="s">
        <v>290</v>
      </c>
      <c r="K89" s="184"/>
    </row>
    <row r="90" spans="1:11" s="62" customFormat="1" ht="9.9" customHeight="1" x14ac:dyDescent="0.2">
      <c r="A90" s="63"/>
      <c r="B90" s="64"/>
      <c r="C90" s="64"/>
      <c r="D90" s="203" t="s">
        <v>3</v>
      </c>
      <c r="E90" s="201" t="s">
        <v>2</v>
      </c>
      <c r="F90" s="65" t="s">
        <v>0</v>
      </c>
      <c r="G90" s="201" t="s">
        <v>4</v>
      </c>
      <c r="H90" s="201" t="s">
        <v>5</v>
      </c>
      <c r="I90" s="201" t="s">
        <v>6</v>
      </c>
      <c r="J90" s="201" t="s">
        <v>7</v>
      </c>
      <c r="K90" s="184"/>
    </row>
    <row r="91" spans="1:11" s="66" customFormat="1" ht="9.9" customHeight="1" x14ac:dyDescent="0.2">
      <c r="A91" s="70"/>
      <c r="B91" s="71"/>
      <c r="C91" s="71"/>
      <c r="D91" s="204"/>
      <c r="E91" s="202"/>
      <c r="F91" s="88" t="s">
        <v>1</v>
      </c>
      <c r="G91" s="202"/>
      <c r="H91" s="202"/>
      <c r="I91" s="202"/>
      <c r="J91" s="202"/>
      <c r="K91" s="185"/>
    </row>
    <row r="92" spans="1:11" s="66" customFormat="1" ht="10.95" customHeight="1" x14ac:dyDescent="0.3">
      <c r="A92" s="87"/>
      <c r="B92" s="117" t="s">
        <v>74</v>
      </c>
      <c r="C92" s="117"/>
      <c r="D92" s="118"/>
      <c r="E92" s="115" t="s">
        <v>75</v>
      </c>
      <c r="F92" s="144"/>
      <c r="G92" s="111"/>
      <c r="H92" s="111"/>
      <c r="I92" s="111"/>
      <c r="J92" s="111"/>
      <c r="K92" s="185"/>
    </row>
    <row r="93" spans="1:11" s="66" customFormat="1" ht="10.95" customHeight="1" x14ac:dyDescent="0.3">
      <c r="A93" s="87"/>
      <c r="B93" s="113"/>
      <c r="C93" s="112" t="s">
        <v>76</v>
      </c>
      <c r="D93" s="119"/>
      <c r="E93" s="116" t="s">
        <v>235</v>
      </c>
      <c r="F93" s="144">
        <v>350000</v>
      </c>
      <c r="G93" s="111"/>
      <c r="H93" s="111"/>
      <c r="I93" s="111"/>
      <c r="J93" s="181">
        <f>SUM(F93:I93)</f>
        <v>350000</v>
      </c>
      <c r="K93" s="185"/>
    </row>
    <row r="94" spans="1:11" s="106" customFormat="1" ht="10.95" customHeight="1" x14ac:dyDescent="0.3">
      <c r="A94" s="103"/>
      <c r="B94" s="113"/>
      <c r="C94" s="112" t="s">
        <v>77</v>
      </c>
      <c r="D94" s="119"/>
      <c r="E94" s="116" t="s">
        <v>236</v>
      </c>
      <c r="F94" s="67">
        <v>600000</v>
      </c>
      <c r="G94" s="145">
        <v>0</v>
      </c>
      <c r="H94" s="67">
        <v>0</v>
      </c>
      <c r="I94" s="67">
        <v>0</v>
      </c>
      <c r="J94" s="68">
        <f t="shared" ref="J94:J100" si="6">SUM(F94:I94)</f>
        <v>600000</v>
      </c>
      <c r="K94" s="186"/>
    </row>
    <row r="95" spans="1:11" s="106" customFormat="1" ht="10.95" customHeight="1" x14ac:dyDescent="0.3">
      <c r="A95" s="103"/>
      <c r="B95" s="113"/>
      <c r="C95" s="112" t="s">
        <v>78</v>
      </c>
      <c r="D95" s="119"/>
      <c r="E95" s="116" t="s">
        <v>237</v>
      </c>
      <c r="F95" s="67">
        <v>3937500</v>
      </c>
      <c r="G95" s="145">
        <v>0</v>
      </c>
      <c r="H95" s="67">
        <v>0</v>
      </c>
      <c r="I95" s="67">
        <v>0</v>
      </c>
      <c r="J95" s="68">
        <f t="shared" si="6"/>
        <v>3937500</v>
      </c>
      <c r="K95" s="186"/>
    </row>
    <row r="96" spans="1:11" s="106" customFormat="1" ht="10.95" customHeight="1" x14ac:dyDescent="0.3">
      <c r="A96" s="103"/>
      <c r="B96" s="113"/>
      <c r="C96" s="112"/>
      <c r="D96" s="119" t="s">
        <v>222</v>
      </c>
      <c r="E96" s="116" t="s">
        <v>238</v>
      </c>
      <c r="F96" s="67">
        <v>100000</v>
      </c>
      <c r="G96" s="67">
        <v>0</v>
      </c>
      <c r="H96" s="67">
        <v>0</v>
      </c>
      <c r="I96" s="67">
        <v>0</v>
      </c>
      <c r="J96" s="68">
        <f t="shared" si="6"/>
        <v>100000</v>
      </c>
      <c r="K96" s="186"/>
    </row>
    <row r="97" spans="1:11" s="106" customFormat="1" ht="10.95" customHeight="1" x14ac:dyDescent="0.3">
      <c r="A97" s="103"/>
      <c r="B97" s="113"/>
      <c r="C97" s="113"/>
      <c r="D97" s="119" t="s">
        <v>123</v>
      </c>
      <c r="E97" s="116" t="s">
        <v>239</v>
      </c>
      <c r="F97" s="67">
        <v>300000</v>
      </c>
      <c r="G97" s="67">
        <v>0</v>
      </c>
      <c r="H97" s="67">
        <v>0</v>
      </c>
      <c r="I97" s="67">
        <v>0</v>
      </c>
      <c r="J97" s="68">
        <f t="shared" si="6"/>
        <v>300000</v>
      </c>
      <c r="K97" s="186"/>
    </row>
    <row r="98" spans="1:11" s="106" customFormat="1" ht="10.95" customHeight="1" x14ac:dyDescent="0.3">
      <c r="A98" s="103"/>
      <c r="B98" s="113"/>
      <c r="C98" s="113"/>
      <c r="D98" s="119" t="s">
        <v>124</v>
      </c>
      <c r="E98" s="116" t="s">
        <v>240</v>
      </c>
      <c r="F98" s="67">
        <v>10000</v>
      </c>
      <c r="G98" s="67">
        <v>0</v>
      </c>
      <c r="H98" s="67">
        <v>0</v>
      </c>
      <c r="I98" s="67">
        <v>0</v>
      </c>
      <c r="J98" s="68">
        <f t="shared" si="6"/>
        <v>10000</v>
      </c>
      <c r="K98" s="186"/>
    </row>
    <row r="99" spans="1:11" s="106" customFormat="1" ht="10.95" customHeight="1" x14ac:dyDescent="0.3">
      <c r="A99" s="103"/>
      <c r="B99" s="113"/>
      <c r="C99" s="113"/>
      <c r="D99" s="119" t="s">
        <v>182</v>
      </c>
      <c r="E99" s="116" t="s">
        <v>241</v>
      </c>
      <c r="F99" s="67">
        <v>5000</v>
      </c>
      <c r="G99" s="67">
        <v>0</v>
      </c>
      <c r="H99" s="67">
        <v>0</v>
      </c>
      <c r="I99" s="67">
        <v>0</v>
      </c>
      <c r="J99" s="68">
        <f t="shared" si="6"/>
        <v>5000</v>
      </c>
      <c r="K99" s="186"/>
    </row>
    <row r="100" spans="1:11" s="106" customFormat="1" ht="10.95" customHeight="1" x14ac:dyDescent="0.3">
      <c r="A100" s="103"/>
      <c r="B100" s="113"/>
      <c r="C100" s="113"/>
      <c r="D100" s="119" t="s">
        <v>183</v>
      </c>
      <c r="E100" s="116" t="s">
        <v>242</v>
      </c>
      <c r="F100" s="67">
        <v>5000</v>
      </c>
      <c r="G100" s="89">
        <v>0</v>
      </c>
      <c r="H100" s="89">
        <v>0</v>
      </c>
      <c r="I100" s="89">
        <v>0</v>
      </c>
      <c r="J100" s="68">
        <f t="shared" si="6"/>
        <v>5000</v>
      </c>
      <c r="K100" s="186"/>
    </row>
    <row r="101" spans="1:11" s="106" customFormat="1" ht="10.95" customHeight="1" x14ac:dyDescent="0.3">
      <c r="A101" s="103"/>
      <c r="B101" s="113"/>
      <c r="C101" s="113"/>
      <c r="D101" s="120" t="s">
        <v>298</v>
      </c>
      <c r="E101" s="116" t="s">
        <v>243</v>
      </c>
      <c r="F101" s="67">
        <v>50000</v>
      </c>
      <c r="G101" s="89">
        <v>0</v>
      </c>
      <c r="H101" s="89">
        <v>0</v>
      </c>
      <c r="I101" s="89">
        <v>0</v>
      </c>
      <c r="J101" s="68">
        <f>SUM(F101:I101)</f>
        <v>50000</v>
      </c>
      <c r="K101" s="186"/>
    </row>
    <row r="102" spans="1:11" s="106" customFormat="1" ht="10.95" customHeight="1" x14ac:dyDescent="0.3">
      <c r="A102" s="103"/>
      <c r="B102" s="113"/>
      <c r="C102" s="113"/>
      <c r="D102" s="119" t="s">
        <v>299</v>
      </c>
      <c r="E102" s="116" t="s">
        <v>244</v>
      </c>
      <c r="F102" s="67">
        <v>334292.15000000002</v>
      </c>
      <c r="G102" s="89">
        <v>0</v>
      </c>
      <c r="H102" s="89">
        <v>0</v>
      </c>
      <c r="I102" s="89">
        <v>0</v>
      </c>
      <c r="J102" s="68">
        <f>SUM(F102:I102)</f>
        <v>334292.15000000002</v>
      </c>
      <c r="K102" s="186"/>
    </row>
    <row r="103" spans="1:11" s="106" customFormat="1" ht="10.95" customHeight="1" x14ac:dyDescent="0.3">
      <c r="A103" s="103"/>
      <c r="B103" s="113"/>
      <c r="C103" s="113"/>
      <c r="D103" s="119" t="s">
        <v>125</v>
      </c>
      <c r="E103" s="116" t="s">
        <v>245</v>
      </c>
      <c r="F103" s="67">
        <v>0</v>
      </c>
      <c r="G103" s="89">
        <v>42000</v>
      </c>
      <c r="H103" s="89">
        <v>0</v>
      </c>
      <c r="I103" s="89">
        <v>0</v>
      </c>
      <c r="J103" s="68">
        <f>SUM(G103:I103)</f>
        <v>42000</v>
      </c>
      <c r="K103" s="186"/>
    </row>
    <row r="104" spans="1:11" s="62" customFormat="1" ht="10.95" customHeight="1" x14ac:dyDescent="0.3">
      <c r="A104" s="6"/>
      <c r="B104" s="113"/>
      <c r="C104" s="113"/>
      <c r="D104" s="119" t="s">
        <v>223</v>
      </c>
      <c r="E104" s="116" t="s">
        <v>246</v>
      </c>
      <c r="F104" s="67"/>
      <c r="G104" s="89">
        <v>362807</v>
      </c>
      <c r="H104" s="89">
        <v>0</v>
      </c>
      <c r="I104" s="89"/>
      <c r="J104" s="68">
        <f>SUM(F104:I104)</f>
        <v>362807</v>
      </c>
      <c r="K104" s="184"/>
    </row>
    <row r="105" spans="1:11" s="62" customFormat="1" ht="10.95" customHeight="1" x14ac:dyDescent="0.3">
      <c r="A105" s="6"/>
      <c r="B105" s="113"/>
      <c r="C105" s="113"/>
      <c r="D105" s="119" t="s">
        <v>224</v>
      </c>
      <c r="E105" s="116" t="s">
        <v>369</v>
      </c>
      <c r="F105" s="67">
        <v>0</v>
      </c>
      <c r="G105" s="67">
        <v>300000</v>
      </c>
      <c r="H105" s="67">
        <v>0</v>
      </c>
      <c r="I105" s="67">
        <v>0</v>
      </c>
      <c r="J105" s="68">
        <f>SUM(F105:I105)</f>
        <v>300000</v>
      </c>
      <c r="K105" s="184"/>
    </row>
    <row r="106" spans="1:11" s="62" customFormat="1" ht="10.95" customHeight="1" x14ac:dyDescent="0.3">
      <c r="A106" s="6"/>
      <c r="B106" s="121" t="s">
        <v>79</v>
      </c>
      <c r="C106" s="121"/>
      <c r="D106" s="114"/>
      <c r="E106" s="115" t="s">
        <v>80</v>
      </c>
      <c r="F106" s="67">
        <v>0</v>
      </c>
      <c r="G106" s="67">
        <v>0</v>
      </c>
      <c r="H106" s="67">
        <v>0</v>
      </c>
      <c r="I106" s="67">
        <v>0</v>
      </c>
      <c r="J106" s="68">
        <f>SUM(F106:I106)</f>
        <v>0</v>
      </c>
      <c r="K106" s="184"/>
    </row>
    <row r="107" spans="1:11" s="62" customFormat="1" ht="10.95" customHeight="1" x14ac:dyDescent="0.3">
      <c r="A107" s="6"/>
      <c r="B107" s="122"/>
      <c r="C107" s="121" t="s">
        <v>81</v>
      </c>
      <c r="D107" s="114"/>
      <c r="E107" s="116" t="s">
        <v>82</v>
      </c>
      <c r="F107" s="67">
        <v>60000</v>
      </c>
      <c r="G107" s="67">
        <v>0</v>
      </c>
      <c r="H107" s="67">
        <v>0</v>
      </c>
      <c r="I107" s="67">
        <v>0</v>
      </c>
      <c r="J107" s="68">
        <f t="shared" ref="J107:J108" si="7">SUM(F107:I107)</f>
        <v>60000</v>
      </c>
      <c r="K107" s="184"/>
    </row>
    <row r="108" spans="1:11" s="62" customFormat="1" ht="10.95" customHeight="1" x14ac:dyDescent="0.3">
      <c r="A108" s="6"/>
      <c r="B108" s="122"/>
      <c r="C108" s="122" t="s">
        <v>83</v>
      </c>
      <c r="D108" s="114"/>
      <c r="E108" s="116" t="s">
        <v>84</v>
      </c>
      <c r="F108" s="67">
        <v>1392000</v>
      </c>
      <c r="G108" s="67">
        <v>200000</v>
      </c>
      <c r="H108" s="67">
        <v>0</v>
      </c>
      <c r="I108" s="67">
        <v>0</v>
      </c>
      <c r="J108" s="68">
        <f t="shared" si="7"/>
        <v>1592000</v>
      </c>
      <c r="K108" s="184"/>
    </row>
    <row r="109" spans="1:11" s="62" customFormat="1" ht="10.95" customHeight="1" x14ac:dyDescent="0.3">
      <c r="A109" s="6"/>
      <c r="B109" s="122"/>
      <c r="C109" s="122"/>
      <c r="D109" s="123" t="s">
        <v>200</v>
      </c>
      <c r="E109" s="116" t="s">
        <v>270</v>
      </c>
      <c r="F109" s="67"/>
      <c r="G109" s="67"/>
      <c r="H109" s="67">
        <v>400000</v>
      </c>
      <c r="I109" s="67">
        <v>0</v>
      </c>
      <c r="J109" s="68">
        <f>SUM(F109:I109)</f>
        <v>400000</v>
      </c>
      <c r="K109" s="184"/>
    </row>
    <row r="110" spans="1:11" s="62" customFormat="1" ht="10.95" customHeight="1" x14ac:dyDescent="0.3">
      <c r="A110" s="6"/>
      <c r="B110" s="122"/>
      <c r="C110" s="122"/>
      <c r="D110" s="124" t="s">
        <v>201</v>
      </c>
      <c r="E110" s="116" t="s">
        <v>173</v>
      </c>
      <c r="F110" s="67">
        <v>0</v>
      </c>
      <c r="G110" s="67">
        <v>0</v>
      </c>
      <c r="H110" s="67">
        <v>500000</v>
      </c>
      <c r="I110" s="67">
        <v>0</v>
      </c>
      <c r="J110" s="68">
        <f t="shared" ref="J110" si="8">SUM(F110:I110)</f>
        <v>500000</v>
      </c>
      <c r="K110" s="184"/>
    </row>
    <row r="111" spans="1:11" s="62" customFormat="1" ht="10.95" customHeight="1" x14ac:dyDescent="0.3">
      <c r="A111" s="6"/>
      <c r="B111" s="122"/>
      <c r="C111" s="122"/>
      <c r="D111" s="123" t="s">
        <v>202</v>
      </c>
      <c r="E111" s="116" t="s">
        <v>367</v>
      </c>
      <c r="F111" s="67">
        <v>175000</v>
      </c>
      <c r="G111" s="67">
        <v>0</v>
      </c>
      <c r="H111" s="67"/>
      <c r="I111" s="67">
        <v>0</v>
      </c>
      <c r="J111" s="68">
        <f t="shared" ref="J111:J116" si="9">SUM(F111:I111)</f>
        <v>175000</v>
      </c>
      <c r="K111" s="184"/>
    </row>
    <row r="112" spans="1:11" s="62" customFormat="1" ht="10.95" customHeight="1" x14ac:dyDescent="0.3">
      <c r="A112" s="6"/>
      <c r="B112" s="121" t="s">
        <v>119</v>
      </c>
      <c r="C112" s="121"/>
      <c r="D112" s="114"/>
      <c r="E112" s="116" t="s">
        <v>120</v>
      </c>
      <c r="F112" s="67">
        <v>0</v>
      </c>
      <c r="G112" s="67">
        <v>0</v>
      </c>
      <c r="H112" s="67">
        <v>0</v>
      </c>
      <c r="I112" s="67">
        <v>0</v>
      </c>
      <c r="J112" s="68">
        <f t="shared" si="9"/>
        <v>0</v>
      </c>
      <c r="K112" s="184"/>
    </row>
    <row r="113" spans="1:11" s="62" customFormat="1" ht="10.95" customHeight="1" x14ac:dyDescent="0.3">
      <c r="A113" s="6"/>
      <c r="B113" s="121"/>
      <c r="C113" s="121" t="s">
        <v>203</v>
      </c>
      <c r="D113" s="114"/>
      <c r="E113" s="116" t="s">
        <v>120</v>
      </c>
      <c r="F113" s="67">
        <v>0</v>
      </c>
      <c r="G113" s="67">
        <v>0</v>
      </c>
      <c r="H113" s="67">
        <v>50000</v>
      </c>
      <c r="I113" s="67">
        <v>0</v>
      </c>
      <c r="J113" s="68">
        <f t="shared" si="9"/>
        <v>50000</v>
      </c>
      <c r="K113" s="184"/>
    </row>
    <row r="114" spans="1:11" s="62" customFormat="1" ht="10.95" customHeight="1" x14ac:dyDescent="0.3">
      <c r="A114" s="6"/>
      <c r="B114" s="121" t="s">
        <v>85</v>
      </c>
      <c r="C114" s="121"/>
      <c r="D114" s="114"/>
      <c r="E114" s="116" t="s">
        <v>86</v>
      </c>
      <c r="F114" s="67"/>
      <c r="G114" s="67">
        <v>0</v>
      </c>
      <c r="H114" s="67">
        <v>0</v>
      </c>
      <c r="I114" s="67">
        <v>0</v>
      </c>
      <c r="J114" s="68">
        <f t="shared" si="9"/>
        <v>0</v>
      </c>
      <c r="K114" s="184"/>
    </row>
    <row r="115" spans="1:11" s="62" customFormat="1" ht="10.95" customHeight="1" x14ac:dyDescent="0.3">
      <c r="A115" s="6"/>
      <c r="B115" s="122"/>
      <c r="C115" s="125" t="s">
        <v>87</v>
      </c>
      <c r="D115" s="114"/>
      <c r="E115" s="116" t="s">
        <v>88</v>
      </c>
      <c r="F115" s="67">
        <v>230000</v>
      </c>
      <c r="G115" s="67">
        <v>5000</v>
      </c>
      <c r="H115" s="67">
        <v>0</v>
      </c>
      <c r="I115" s="67">
        <v>0</v>
      </c>
      <c r="J115" s="69">
        <f t="shared" si="9"/>
        <v>235000</v>
      </c>
      <c r="K115" s="184"/>
    </row>
    <row r="116" spans="1:11" s="62" customFormat="1" ht="10.95" customHeight="1" x14ac:dyDescent="0.3">
      <c r="A116" s="6"/>
      <c r="B116" s="121"/>
      <c r="C116" s="121" t="s">
        <v>117</v>
      </c>
      <c r="D116" s="114"/>
      <c r="E116" s="116" t="s">
        <v>118</v>
      </c>
      <c r="F116" s="67">
        <v>100000</v>
      </c>
      <c r="G116" s="67">
        <v>0</v>
      </c>
      <c r="H116" s="67">
        <v>0</v>
      </c>
      <c r="I116" s="67">
        <v>0</v>
      </c>
      <c r="J116" s="68">
        <f t="shared" si="9"/>
        <v>100000</v>
      </c>
      <c r="K116" s="184"/>
    </row>
    <row r="117" spans="1:11" s="62" customFormat="1" ht="10.95" customHeight="1" x14ac:dyDescent="0.3">
      <c r="A117" s="6"/>
      <c r="B117" s="122"/>
      <c r="C117" s="121" t="s">
        <v>89</v>
      </c>
      <c r="D117" s="114"/>
      <c r="E117" s="116" t="s">
        <v>90</v>
      </c>
      <c r="F117" s="67">
        <v>50000</v>
      </c>
      <c r="G117" s="67">
        <v>0</v>
      </c>
      <c r="H117" s="67">
        <v>0</v>
      </c>
      <c r="I117" s="67">
        <v>0</v>
      </c>
      <c r="J117" s="68">
        <f>SUM(F117:I117)</f>
        <v>50000</v>
      </c>
      <c r="K117" s="184"/>
    </row>
    <row r="118" spans="1:11" s="62" customFormat="1" ht="10.95" customHeight="1" x14ac:dyDescent="0.3">
      <c r="A118" s="6"/>
      <c r="B118" s="121" t="s">
        <v>91</v>
      </c>
      <c r="C118" s="121"/>
      <c r="D118" s="114"/>
      <c r="E118" s="116" t="s">
        <v>92</v>
      </c>
      <c r="F118" s="67"/>
      <c r="G118" s="67">
        <v>0</v>
      </c>
      <c r="H118" s="67">
        <v>0</v>
      </c>
      <c r="I118" s="67">
        <v>0</v>
      </c>
      <c r="J118" s="68">
        <f t="shared" ref="J118:J123" si="10">SUM(F118:I118)</f>
        <v>0</v>
      </c>
      <c r="K118" s="184"/>
    </row>
    <row r="119" spans="1:11" s="62" customFormat="1" ht="10.95" customHeight="1" x14ac:dyDescent="0.3">
      <c r="A119" s="6"/>
      <c r="B119" s="122"/>
      <c r="C119" s="121" t="s">
        <v>93</v>
      </c>
      <c r="D119" s="114"/>
      <c r="E119" s="116" t="s">
        <v>94</v>
      </c>
      <c r="F119" s="67">
        <v>39000</v>
      </c>
      <c r="G119" s="67">
        <v>0</v>
      </c>
      <c r="H119" s="67">
        <v>0</v>
      </c>
      <c r="I119" s="67">
        <v>0</v>
      </c>
      <c r="J119" s="68">
        <f t="shared" si="10"/>
        <v>39000</v>
      </c>
      <c r="K119" s="184"/>
    </row>
    <row r="120" spans="1:11" s="62" customFormat="1" ht="10.95" customHeight="1" x14ac:dyDescent="0.3">
      <c r="A120" s="6"/>
      <c r="B120" s="122"/>
      <c r="C120" s="122" t="s">
        <v>204</v>
      </c>
      <c r="D120" s="114"/>
      <c r="E120" s="116" t="s">
        <v>198</v>
      </c>
      <c r="F120" s="67">
        <v>10000</v>
      </c>
      <c r="G120" s="67">
        <v>0</v>
      </c>
      <c r="H120" s="67">
        <v>0</v>
      </c>
      <c r="I120" s="67">
        <v>0</v>
      </c>
      <c r="J120" s="68">
        <f t="shared" si="10"/>
        <v>10000</v>
      </c>
      <c r="K120" s="184"/>
    </row>
    <row r="121" spans="1:11" s="62" customFormat="1" ht="10.95" customHeight="1" x14ac:dyDescent="0.3">
      <c r="A121" s="6"/>
      <c r="B121" s="122"/>
      <c r="C121" s="121" t="s">
        <v>95</v>
      </c>
      <c r="D121" s="114"/>
      <c r="E121" s="116" t="s">
        <v>96</v>
      </c>
      <c r="F121" s="67">
        <v>200000</v>
      </c>
      <c r="G121" s="67">
        <v>0</v>
      </c>
      <c r="H121" s="67">
        <v>0</v>
      </c>
      <c r="I121" s="67">
        <v>0</v>
      </c>
      <c r="J121" s="68">
        <f t="shared" si="10"/>
        <v>200000</v>
      </c>
      <c r="K121" s="184"/>
    </row>
    <row r="122" spans="1:11" s="62" customFormat="1" ht="10.95" customHeight="1" x14ac:dyDescent="0.3">
      <c r="A122" s="6"/>
      <c r="B122" s="122"/>
      <c r="C122" s="121" t="s">
        <v>97</v>
      </c>
      <c r="D122" s="114"/>
      <c r="E122" s="116" t="s">
        <v>98</v>
      </c>
      <c r="F122" s="67">
        <v>6000</v>
      </c>
      <c r="G122" s="67">
        <v>0</v>
      </c>
      <c r="H122" s="67">
        <v>0</v>
      </c>
      <c r="I122" s="67">
        <v>0</v>
      </c>
      <c r="J122" s="68">
        <f t="shared" si="10"/>
        <v>6000</v>
      </c>
      <c r="K122" s="184"/>
    </row>
    <row r="123" spans="1:11" s="62" customFormat="1" ht="10.95" customHeight="1" x14ac:dyDescent="0.3">
      <c r="A123" s="6"/>
      <c r="B123" s="122"/>
      <c r="C123" s="121" t="s">
        <v>99</v>
      </c>
      <c r="D123" s="114"/>
      <c r="E123" s="116" t="s">
        <v>100</v>
      </c>
      <c r="F123" s="67">
        <v>25000</v>
      </c>
      <c r="G123" s="67">
        <v>0</v>
      </c>
      <c r="H123" s="67">
        <v>0</v>
      </c>
      <c r="I123" s="67">
        <v>0</v>
      </c>
      <c r="J123" s="68">
        <f t="shared" si="10"/>
        <v>25000</v>
      </c>
      <c r="K123" s="184"/>
    </row>
    <row r="124" spans="1:11" s="62" customFormat="1" ht="10.95" customHeight="1" x14ac:dyDescent="0.3">
      <c r="A124" s="6"/>
      <c r="B124" s="122"/>
      <c r="C124" s="121" t="s">
        <v>101</v>
      </c>
      <c r="D124" s="114"/>
      <c r="E124" s="116" t="s">
        <v>102</v>
      </c>
      <c r="F124" s="67">
        <v>8000</v>
      </c>
      <c r="G124" s="67">
        <v>0</v>
      </c>
      <c r="H124" s="67">
        <v>0</v>
      </c>
      <c r="I124" s="67">
        <v>0</v>
      </c>
      <c r="J124" s="69">
        <f>SUM(F124:I124)</f>
        <v>8000</v>
      </c>
      <c r="K124" s="184"/>
    </row>
    <row r="125" spans="1:11" s="62" customFormat="1" ht="10.95" customHeight="1" x14ac:dyDescent="0.3">
      <c r="A125" s="6"/>
      <c r="B125" s="122"/>
      <c r="C125" s="121" t="s">
        <v>103</v>
      </c>
      <c r="D125" s="114"/>
      <c r="E125" s="116" t="s">
        <v>104</v>
      </c>
      <c r="F125" s="67">
        <v>250000</v>
      </c>
      <c r="G125" s="67">
        <v>0</v>
      </c>
      <c r="H125" s="67">
        <v>0</v>
      </c>
      <c r="I125" s="67">
        <v>0</v>
      </c>
      <c r="J125" s="68">
        <f t="shared" ref="J125:J126" si="11">SUM(F125:I125)</f>
        <v>250000</v>
      </c>
      <c r="K125" s="184"/>
    </row>
    <row r="126" spans="1:11" s="62" customFormat="1" ht="10.95" customHeight="1" x14ac:dyDescent="0.3">
      <c r="A126" s="77"/>
      <c r="B126" s="131"/>
      <c r="C126" s="131"/>
      <c r="D126" s="114" t="s">
        <v>205</v>
      </c>
      <c r="E126" s="116" t="s">
        <v>148</v>
      </c>
      <c r="F126" s="67">
        <v>100000</v>
      </c>
      <c r="G126" s="67">
        <v>0</v>
      </c>
      <c r="H126" s="67">
        <v>0</v>
      </c>
      <c r="I126" s="67">
        <v>0</v>
      </c>
      <c r="J126" s="68">
        <f t="shared" si="11"/>
        <v>100000</v>
      </c>
      <c r="K126" s="184"/>
    </row>
    <row r="127" spans="1:11" s="62" customFormat="1" ht="10.95" customHeight="1" x14ac:dyDescent="0.3">
      <c r="A127" s="80"/>
      <c r="B127" s="81"/>
      <c r="C127" s="121" t="s">
        <v>91</v>
      </c>
      <c r="D127" s="114"/>
      <c r="E127" s="126" t="s">
        <v>105</v>
      </c>
      <c r="F127" s="67"/>
      <c r="G127" s="67">
        <v>0</v>
      </c>
      <c r="H127" s="67"/>
      <c r="I127" s="67"/>
      <c r="J127" s="68"/>
      <c r="K127" s="184"/>
    </row>
    <row r="128" spans="1:11" s="62" customFormat="1" ht="10.95" customHeight="1" x14ac:dyDescent="0.3">
      <c r="A128" s="77"/>
      <c r="B128" s="21"/>
      <c r="C128" s="122"/>
      <c r="D128" s="114" t="s">
        <v>126</v>
      </c>
      <c r="E128" s="127" t="s">
        <v>105</v>
      </c>
      <c r="F128" s="67">
        <v>1611681</v>
      </c>
      <c r="G128" s="153">
        <v>0</v>
      </c>
      <c r="H128" s="67">
        <v>0</v>
      </c>
      <c r="I128" s="67">
        <v>0</v>
      </c>
      <c r="J128" s="68">
        <f t="shared" ref="J128:J139" si="12">SUM(F128:I128)</f>
        <v>1611681</v>
      </c>
      <c r="K128" s="184"/>
    </row>
    <row r="129" spans="1:11" s="62" customFormat="1" ht="10.95" customHeight="1" x14ac:dyDescent="0.3">
      <c r="A129" s="80"/>
      <c r="B129" s="81"/>
      <c r="C129" s="122"/>
      <c r="D129" s="123" t="s">
        <v>206</v>
      </c>
      <c r="E129" s="127" t="s">
        <v>149</v>
      </c>
      <c r="F129" s="67">
        <v>200000</v>
      </c>
      <c r="G129" s="153">
        <v>0</v>
      </c>
      <c r="H129" s="67">
        <v>0</v>
      </c>
      <c r="I129" s="67">
        <v>0</v>
      </c>
      <c r="J129" s="68">
        <f t="shared" si="12"/>
        <v>200000</v>
      </c>
      <c r="K129" s="184"/>
    </row>
    <row r="130" spans="1:11" s="62" customFormat="1" ht="10.95" customHeight="1" x14ac:dyDescent="0.3">
      <c r="A130" s="77"/>
      <c r="B130" s="21"/>
      <c r="C130" s="122"/>
      <c r="D130" s="114" t="s">
        <v>127</v>
      </c>
      <c r="E130" s="127" t="s">
        <v>150</v>
      </c>
      <c r="F130" s="67">
        <v>140000</v>
      </c>
      <c r="G130" s="153">
        <v>0</v>
      </c>
      <c r="H130" s="67">
        <v>0</v>
      </c>
      <c r="I130" s="67">
        <v>0</v>
      </c>
      <c r="J130" s="68">
        <f t="shared" si="12"/>
        <v>140000</v>
      </c>
      <c r="K130" s="184"/>
    </row>
    <row r="131" spans="1:11" s="62" customFormat="1" ht="10.95" customHeight="1" x14ac:dyDescent="0.3">
      <c r="A131" s="77"/>
      <c r="B131" s="21"/>
      <c r="C131" s="122"/>
      <c r="D131" s="114" t="s">
        <v>128</v>
      </c>
      <c r="E131" s="127" t="s">
        <v>151</v>
      </c>
      <c r="F131" s="67">
        <v>1000000</v>
      </c>
      <c r="G131" s="153">
        <v>0</v>
      </c>
      <c r="H131" s="67">
        <v>0</v>
      </c>
      <c r="I131" s="67">
        <v>0</v>
      </c>
      <c r="J131" s="68">
        <f t="shared" si="12"/>
        <v>1000000</v>
      </c>
      <c r="K131" s="184"/>
    </row>
    <row r="132" spans="1:11" s="62" customFormat="1" ht="10.95" customHeight="1" x14ac:dyDescent="0.3">
      <c r="A132" s="77"/>
      <c r="B132" s="21"/>
      <c r="C132" s="122"/>
      <c r="D132" s="114" t="s">
        <v>129</v>
      </c>
      <c r="E132" s="127" t="s">
        <v>152</v>
      </c>
      <c r="F132" s="67">
        <v>100000</v>
      </c>
      <c r="G132" s="153">
        <v>0</v>
      </c>
      <c r="H132" s="67">
        <v>0</v>
      </c>
      <c r="I132" s="67">
        <v>0</v>
      </c>
      <c r="J132" s="68">
        <f t="shared" si="12"/>
        <v>100000</v>
      </c>
      <c r="K132" s="184"/>
    </row>
    <row r="133" spans="1:11" s="62" customFormat="1" ht="10.95" customHeight="1" x14ac:dyDescent="0.3">
      <c r="A133" s="77"/>
      <c r="B133" s="21"/>
      <c r="C133" s="122"/>
      <c r="D133" s="114" t="s">
        <v>130</v>
      </c>
      <c r="E133" s="127" t="s">
        <v>153</v>
      </c>
      <c r="F133" s="67">
        <v>500000</v>
      </c>
      <c r="G133" s="153">
        <v>0</v>
      </c>
      <c r="H133" s="67">
        <v>0</v>
      </c>
      <c r="I133" s="67">
        <v>0</v>
      </c>
      <c r="J133" s="68">
        <f t="shared" si="12"/>
        <v>500000</v>
      </c>
      <c r="K133" s="184"/>
    </row>
    <row r="134" spans="1:11" s="62" customFormat="1" ht="10.95" customHeight="1" x14ac:dyDescent="0.3">
      <c r="A134" s="77"/>
      <c r="B134" s="21"/>
      <c r="C134" s="122"/>
      <c r="D134" s="114" t="s">
        <v>199</v>
      </c>
      <c r="E134" s="127" t="s">
        <v>154</v>
      </c>
      <c r="F134" s="67">
        <v>150000</v>
      </c>
      <c r="G134" s="153">
        <v>0</v>
      </c>
      <c r="H134" s="67">
        <v>0</v>
      </c>
      <c r="I134" s="67">
        <v>0</v>
      </c>
      <c r="J134" s="68">
        <f t="shared" si="12"/>
        <v>150000</v>
      </c>
      <c r="K134" s="184"/>
    </row>
    <row r="135" spans="1:11" s="62" customFormat="1" ht="10.95" customHeight="1" x14ac:dyDescent="0.3">
      <c r="A135" s="77"/>
      <c r="B135" s="21"/>
      <c r="C135" s="122"/>
      <c r="D135" s="123" t="s">
        <v>300</v>
      </c>
      <c r="E135" s="127" t="s">
        <v>155</v>
      </c>
      <c r="F135" s="67">
        <v>2060000</v>
      </c>
      <c r="G135" s="153">
        <v>0</v>
      </c>
      <c r="H135" s="67">
        <v>0</v>
      </c>
      <c r="I135" s="67">
        <v>0</v>
      </c>
      <c r="J135" s="68">
        <f t="shared" si="12"/>
        <v>2060000</v>
      </c>
      <c r="K135" s="184"/>
    </row>
    <row r="136" spans="1:11" s="62" customFormat="1" ht="10.95" customHeight="1" x14ac:dyDescent="0.3">
      <c r="A136" s="77"/>
      <c r="B136" s="21"/>
      <c r="C136" s="122"/>
      <c r="D136" s="123" t="s">
        <v>301</v>
      </c>
      <c r="E136" s="127" t="s">
        <v>156</v>
      </c>
      <c r="F136" s="67">
        <v>100000</v>
      </c>
      <c r="G136" s="153">
        <v>0</v>
      </c>
      <c r="H136" s="67">
        <v>0</v>
      </c>
      <c r="I136" s="67">
        <v>0</v>
      </c>
      <c r="J136" s="68">
        <f t="shared" si="12"/>
        <v>100000</v>
      </c>
      <c r="K136" s="184"/>
    </row>
    <row r="137" spans="1:11" s="62" customFormat="1" ht="10.95" customHeight="1" x14ac:dyDescent="0.3">
      <c r="A137" s="77"/>
      <c r="B137" s="21"/>
      <c r="C137" s="122"/>
      <c r="D137" s="123" t="s">
        <v>302</v>
      </c>
      <c r="E137" s="127" t="s">
        <v>157</v>
      </c>
      <c r="F137" s="67">
        <v>100000</v>
      </c>
      <c r="G137" s="153">
        <v>0</v>
      </c>
      <c r="H137" s="67">
        <v>0</v>
      </c>
      <c r="I137" s="67">
        <v>0</v>
      </c>
      <c r="J137" s="68">
        <f t="shared" si="12"/>
        <v>100000</v>
      </c>
      <c r="K137" s="184"/>
    </row>
    <row r="138" spans="1:11" s="62" customFormat="1" ht="10.95" customHeight="1" x14ac:dyDescent="0.3">
      <c r="A138" s="77"/>
      <c r="B138" s="21"/>
      <c r="C138" s="122"/>
      <c r="D138" s="123" t="s">
        <v>303</v>
      </c>
      <c r="E138" s="127" t="s">
        <v>158</v>
      </c>
      <c r="F138" s="67">
        <v>50000</v>
      </c>
      <c r="G138" s="153">
        <v>0</v>
      </c>
      <c r="H138" s="67">
        <v>0</v>
      </c>
      <c r="I138" s="67">
        <v>0</v>
      </c>
      <c r="J138" s="68">
        <f t="shared" si="12"/>
        <v>50000</v>
      </c>
      <c r="K138" s="184"/>
    </row>
    <row r="139" spans="1:11" s="62" customFormat="1" ht="10.95" customHeight="1" x14ac:dyDescent="0.3">
      <c r="A139" s="134"/>
      <c r="B139" s="135"/>
      <c r="C139" s="136"/>
      <c r="D139" s="137" t="s">
        <v>131</v>
      </c>
      <c r="E139" s="138" t="s">
        <v>166</v>
      </c>
      <c r="F139" s="139">
        <v>60000</v>
      </c>
      <c r="G139" s="154">
        <v>0</v>
      </c>
      <c r="H139" s="139">
        <v>0</v>
      </c>
      <c r="I139" s="139">
        <v>0</v>
      </c>
      <c r="J139" s="140">
        <f t="shared" si="12"/>
        <v>60000</v>
      </c>
      <c r="K139" s="187">
        <f>SUM(J93:J139)</f>
        <v>16268280.15</v>
      </c>
    </row>
    <row r="140" spans="1:11" s="62" customFormat="1" ht="9.9" customHeight="1" x14ac:dyDescent="0.3">
      <c r="A140" s="132"/>
      <c r="B140" s="21"/>
      <c r="C140" s="21"/>
      <c r="D140" s="21"/>
      <c r="E140" s="133"/>
      <c r="F140" s="96"/>
      <c r="G140" s="96"/>
      <c r="H140" s="96"/>
      <c r="I140" s="96"/>
      <c r="J140" s="97"/>
      <c r="K140" s="184"/>
    </row>
    <row r="141" spans="1:11" s="66" customFormat="1" ht="9.9" customHeight="1" x14ac:dyDescent="0.3">
      <c r="A141" s="91"/>
      <c r="B141" s="81"/>
      <c r="C141" s="81"/>
      <c r="D141" s="94"/>
      <c r="E141" s="95"/>
      <c r="F141" s="96"/>
      <c r="G141" s="96"/>
      <c r="H141" s="96"/>
      <c r="I141" s="96"/>
      <c r="J141" s="97"/>
      <c r="K141" s="185"/>
    </row>
    <row r="142" spans="1:11" s="66" customFormat="1" ht="9.9" customHeight="1" x14ac:dyDescent="0.3">
      <c r="A142" s="91"/>
      <c r="B142" s="81"/>
      <c r="C142" s="81"/>
      <c r="D142" s="94"/>
      <c r="E142" s="95"/>
      <c r="F142" s="96"/>
      <c r="G142" s="96"/>
      <c r="H142" s="96"/>
      <c r="I142" s="96"/>
      <c r="J142" s="97"/>
      <c r="K142" s="185"/>
    </row>
    <row r="143" spans="1:11" s="66" customFormat="1" ht="9.9" customHeight="1" x14ac:dyDescent="0.3">
      <c r="A143" s="91"/>
      <c r="B143" s="81"/>
      <c r="C143" s="81"/>
      <c r="D143" s="94"/>
      <c r="E143" s="95"/>
      <c r="F143" s="96"/>
      <c r="G143" s="96"/>
      <c r="H143" s="96"/>
      <c r="I143" s="96"/>
      <c r="J143" s="97"/>
      <c r="K143" s="185"/>
    </row>
    <row r="144" spans="1:11" s="66" customFormat="1" ht="9.9" customHeight="1" x14ac:dyDescent="0.3">
      <c r="A144" s="98"/>
      <c r="B144" s="90"/>
      <c r="C144" s="90"/>
      <c r="D144" s="99"/>
      <c r="E144" s="100"/>
      <c r="F144" s="101"/>
      <c r="G144" s="101"/>
      <c r="H144" s="101"/>
      <c r="I144" s="61" t="s">
        <v>289</v>
      </c>
      <c r="J144" s="102"/>
      <c r="K144" s="185"/>
    </row>
    <row r="145" spans="1:11" s="62" customFormat="1" ht="13.05" customHeight="1" x14ac:dyDescent="0.2">
      <c r="A145" s="63"/>
      <c r="B145" s="64"/>
      <c r="C145" s="64"/>
      <c r="D145" s="203" t="s">
        <v>3</v>
      </c>
      <c r="E145" s="201" t="s">
        <v>2</v>
      </c>
      <c r="F145" s="65" t="s">
        <v>0</v>
      </c>
      <c r="G145" s="201" t="s">
        <v>4</v>
      </c>
      <c r="H145" s="201" t="s">
        <v>5</v>
      </c>
      <c r="I145" s="201" t="s">
        <v>6</v>
      </c>
      <c r="J145" s="201" t="s">
        <v>7</v>
      </c>
      <c r="K145" s="184"/>
    </row>
    <row r="146" spans="1:11" s="66" customFormat="1" ht="13.05" customHeight="1" x14ac:dyDescent="0.2">
      <c r="A146" s="70"/>
      <c r="B146" s="71"/>
      <c r="C146" s="71"/>
      <c r="D146" s="204"/>
      <c r="E146" s="202"/>
      <c r="F146" s="88" t="s">
        <v>1</v>
      </c>
      <c r="G146" s="202"/>
      <c r="H146" s="202"/>
      <c r="I146" s="202"/>
      <c r="J146" s="202"/>
      <c r="K146" s="185"/>
    </row>
    <row r="147" spans="1:11" s="62" customFormat="1" ht="13.05" customHeight="1" x14ac:dyDescent="0.3">
      <c r="A147" s="77"/>
      <c r="B147" s="21"/>
      <c r="C147" s="122"/>
      <c r="D147" s="114" t="s">
        <v>305</v>
      </c>
      <c r="E147" s="127" t="s">
        <v>159</v>
      </c>
      <c r="F147" s="86">
        <v>0</v>
      </c>
      <c r="G147" s="86">
        <v>80000</v>
      </c>
      <c r="H147" s="86">
        <v>0</v>
      </c>
      <c r="I147" s="86">
        <v>0</v>
      </c>
      <c r="J147" s="105">
        <f>SUM(F147:I147)</f>
        <v>80000</v>
      </c>
      <c r="K147" s="184"/>
    </row>
    <row r="148" spans="1:11" s="62" customFormat="1" ht="13.05" customHeight="1" x14ac:dyDescent="0.3">
      <c r="A148" s="77"/>
      <c r="B148" s="21"/>
      <c r="C148" s="122"/>
      <c r="D148" s="114" t="s">
        <v>306</v>
      </c>
      <c r="E148" s="127" t="s">
        <v>160</v>
      </c>
      <c r="F148" s="86">
        <v>0</v>
      </c>
      <c r="G148" s="86">
        <v>50000</v>
      </c>
      <c r="H148" s="86">
        <v>0</v>
      </c>
      <c r="I148" s="86">
        <v>0</v>
      </c>
      <c r="J148" s="105">
        <f>SUM(F148:I148)</f>
        <v>50000</v>
      </c>
      <c r="K148" s="184"/>
    </row>
    <row r="149" spans="1:11" s="62" customFormat="1" ht="13.05" customHeight="1" x14ac:dyDescent="0.3">
      <c r="A149" s="77"/>
      <c r="B149" s="21"/>
      <c r="C149" s="122"/>
      <c r="D149" s="123" t="s">
        <v>307</v>
      </c>
      <c r="E149" s="127" t="s">
        <v>161</v>
      </c>
      <c r="F149" s="86">
        <v>0</v>
      </c>
      <c r="G149" s="86">
        <v>25000</v>
      </c>
      <c r="H149" s="86">
        <v>0</v>
      </c>
      <c r="I149" s="86">
        <v>0</v>
      </c>
      <c r="J149" s="105">
        <f>SUM(F149:I149)</f>
        <v>25000</v>
      </c>
      <c r="K149" s="184"/>
    </row>
    <row r="150" spans="1:11" ht="13.05" customHeight="1" x14ac:dyDescent="0.3">
      <c r="A150" s="77"/>
      <c r="B150" s="21"/>
      <c r="C150" s="122"/>
      <c r="D150" s="123" t="s">
        <v>308</v>
      </c>
      <c r="E150" s="127" t="s">
        <v>162</v>
      </c>
      <c r="F150" s="86">
        <v>0</v>
      </c>
      <c r="G150" s="86">
        <v>25000</v>
      </c>
      <c r="H150" s="86">
        <v>0</v>
      </c>
      <c r="I150" s="86">
        <v>0</v>
      </c>
      <c r="J150" s="105">
        <f>SUM(F150:I150)</f>
        <v>25000</v>
      </c>
    </row>
    <row r="151" spans="1:11" ht="13.05" customHeight="1" x14ac:dyDescent="0.3">
      <c r="A151" s="77"/>
      <c r="B151" s="21"/>
      <c r="C151" s="122"/>
      <c r="D151" s="123" t="s">
        <v>309</v>
      </c>
      <c r="E151" s="127" t="s">
        <v>163</v>
      </c>
      <c r="F151" s="86">
        <v>0</v>
      </c>
      <c r="G151" s="86">
        <v>300000</v>
      </c>
      <c r="H151" s="86">
        <v>0</v>
      </c>
      <c r="I151" s="86">
        <v>0</v>
      </c>
      <c r="J151" s="105">
        <f>SUM(G151:I151)</f>
        <v>300000</v>
      </c>
    </row>
    <row r="152" spans="1:11" ht="13.05" customHeight="1" x14ac:dyDescent="0.3">
      <c r="A152" s="77"/>
      <c r="B152" s="21"/>
      <c r="C152" s="122"/>
      <c r="D152" s="123" t="s">
        <v>310</v>
      </c>
      <c r="E152" s="127" t="s">
        <v>164</v>
      </c>
      <c r="F152" s="86">
        <v>0</v>
      </c>
      <c r="G152" s="86">
        <v>300000</v>
      </c>
      <c r="H152" s="86">
        <v>0</v>
      </c>
      <c r="I152" s="86">
        <v>0</v>
      </c>
      <c r="J152" s="105">
        <f>SUM(G152:I152)</f>
        <v>300000</v>
      </c>
    </row>
    <row r="153" spans="1:11" ht="13.05" customHeight="1" x14ac:dyDescent="0.3">
      <c r="A153" s="77"/>
      <c r="B153" s="21"/>
      <c r="C153" s="122"/>
      <c r="D153" s="123" t="s">
        <v>311</v>
      </c>
      <c r="E153" s="127" t="s">
        <v>165</v>
      </c>
      <c r="F153" s="86">
        <v>0</v>
      </c>
      <c r="G153" s="86">
        <v>50000</v>
      </c>
      <c r="H153" s="86">
        <v>0</v>
      </c>
      <c r="I153" s="86">
        <v>0</v>
      </c>
      <c r="J153" s="105">
        <f>SUM(G153:I153)</f>
        <v>50000</v>
      </c>
    </row>
    <row r="154" spans="1:11" ht="13.05" customHeight="1" x14ac:dyDescent="0.3">
      <c r="A154" s="80"/>
      <c r="B154" s="81"/>
      <c r="C154" s="122"/>
      <c r="D154" s="123" t="s">
        <v>312</v>
      </c>
      <c r="E154" s="127" t="s">
        <v>167</v>
      </c>
      <c r="F154" s="86">
        <v>0</v>
      </c>
      <c r="G154" s="86">
        <v>70000</v>
      </c>
      <c r="H154" s="86">
        <v>0</v>
      </c>
      <c r="I154" s="86">
        <v>0</v>
      </c>
      <c r="J154" s="105">
        <f>SUM(G154:I154)</f>
        <v>70000</v>
      </c>
    </row>
    <row r="155" spans="1:11" ht="13.05" customHeight="1" x14ac:dyDescent="0.3">
      <c r="A155" s="77" t="s">
        <v>175</v>
      </c>
      <c r="B155" s="21"/>
      <c r="C155" s="122"/>
      <c r="D155" s="123" t="s">
        <v>313</v>
      </c>
      <c r="E155" s="127" t="s">
        <v>187</v>
      </c>
      <c r="F155" s="86">
        <v>0</v>
      </c>
      <c r="G155" s="86">
        <v>20000</v>
      </c>
      <c r="H155" s="86">
        <v>0</v>
      </c>
      <c r="I155" s="86">
        <v>0</v>
      </c>
      <c r="J155" s="105">
        <f t="shared" ref="J155:J163" si="13">SUM(G155:I155)</f>
        <v>20000</v>
      </c>
    </row>
    <row r="156" spans="1:11" ht="13.05" customHeight="1" x14ac:dyDescent="0.3">
      <c r="A156" s="77"/>
      <c r="B156" s="21"/>
      <c r="C156" s="122"/>
      <c r="D156" s="123" t="s">
        <v>314</v>
      </c>
      <c r="E156" s="127" t="s">
        <v>188</v>
      </c>
      <c r="F156" s="86">
        <v>0</v>
      </c>
      <c r="G156" s="86">
        <v>25000</v>
      </c>
      <c r="H156" s="86">
        <v>0</v>
      </c>
      <c r="I156" s="86">
        <v>0</v>
      </c>
      <c r="J156" s="105">
        <f t="shared" si="13"/>
        <v>25000</v>
      </c>
    </row>
    <row r="157" spans="1:11" ht="13.05" customHeight="1" x14ac:dyDescent="0.3">
      <c r="A157" s="77"/>
      <c r="B157" s="21"/>
      <c r="C157" s="122"/>
      <c r="D157" s="123" t="s">
        <v>315</v>
      </c>
      <c r="E157" s="127" t="s">
        <v>189</v>
      </c>
      <c r="F157" s="86">
        <v>0</v>
      </c>
      <c r="G157" s="86">
        <v>25000</v>
      </c>
      <c r="H157" s="86">
        <v>0</v>
      </c>
      <c r="I157" s="86">
        <v>0</v>
      </c>
      <c r="J157" s="105">
        <f t="shared" si="13"/>
        <v>25000</v>
      </c>
    </row>
    <row r="158" spans="1:11" ht="13.05" customHeight="1" x14ac:dyDescent="0.3">
      <c r="A158" s="77"/>
      <c r="B158" s="21"/>
      <c r="C158" s="122"/>
      <c r="D158" s="123" t="s">
        <v>316</v>
      </c>
      <c r="E158" s="127" t="s">
        <v>251</v>
      </c>
      <c r="F158" s="86">
        <v>0</v>
      </c>
      <c r="G158" s="86">
        <v>25000</v>
      </c>
      <c r="H158" s="86">
        <v>0</v>
      </c>
      <c r="I158" s="86">
        <v>0</v>
      </c>
      <c r="J158" s="105">
        <f t="shared" si="13"/>
        <v>25000</v>
      </c>
    </row>
    <row r="159" spans="1:11" ht="13.05" customHeight="1" x14ac:dyDescent="0.3">
      <c r="A159" s="80"/>
      <c r="B159" s="81"/>
      <c r="C159" s="122"/>
      <c r="D159" s="123" t="s">
        <v>317</v>
      </c>
      <c r="E159" s="127" t="s">
        <v>190</v>
      </c>
      <c r="F159" s="86">
        <v>0</v>
      </c>
      <c r="G159" s="86">
        <v>25000</v>
      </c>
      <c r="H159" s="86">
        <v>0</v>
      </c>
      <c r="I159" s="86">
        <v>0</v>
      </c>
      <c r="J159" s="105">
        <f t="shared" si="13"/>
        <v>25000</v>
      </c>
    </row>
    <row r="160" spans="1:11" ht="13.05" customHeight="1" x14ac:dyDescent="0.3">
      <c r="A160" s="77"/>
      <c r="B160" s="21"/>
      <c r="C160" s="122"/>
      <c r="D160" s="123" t="s">
        <v>318</v>
      </c>
      <c r="E160" s="127" t="s">
        <v>191</v>
      </c>
      <c r="F160" s="86">
        <v>0</v>
      </c>
      <c r="G160" s="86">
        <v>25000</v>
      </c>
      <c r="H160" s="86">
        <v>0</v>
      </c>
      <c r="I160" s="86">
        <v>0</v>
      </c>
      <c r="J160" s="105">
        <f t="shared" si="13"/>
        <v>25000</v>
      </c>
    </row>
    <row r="161" spans="1:13" ht="13.05" customHeight="1" x14ac:dyDescent="0.3">
      <c r="A161" s="77"/>
      <c r="B161" s="21"/>
      <c r="C161" s="122"/>
      <c r="D161" s="123" t="s">
        <v>319</v>
      </c>
      <c r="E161" s="127" t="s">
        <v>192</v>
      </c>
      <c r="F161" s="86">
        <v>0</v>
      </c>
      <c r="G161" s="86">
        <v>25000</v>
      </c>
      <c r="H161" s="86">
        <v>0</v>
      </c>
      <c r="I161" s="86">
        <v>0</v>
      </c>
      <c r="J161" s="105">
        <f t="shared" si="13"/>
        <v>25000</v>
      </c>
    </row>
    <row r="162" spans="1:13" ht="13.05" customHeight="1" x14ac:dyDescent="0.3">
      <c r="A162" s="77"/>
      <c r="B162" s="21"/>
      <c r="C162" s="122"/>
      <c r="D162" s="123" t="s">
        <v>320</v>
      </c>
      <c r="E162" s="127" t="s">
        <v>252</v>
      </c>
      <c r="F162" s="86">
        <v>0</v>
      </c>
      <c r="G162" s="86">
        <v>25000</v>
      </c>
      <c r="H162" s="86">
        <v>0</v>
      </c>
      <c r="I162" s="86">
        <v>0</v>
      </c>
      <c r="J162" s="105">
        <f t="shared" si="13"/>
        <v>25000</v>
      </c>
    </row>
    <row r="163" spans="1:13" ht="13.05" customHeight="1" x14ac:dyDescent="0.3">
      <c r="A163" s="77"/>
      <c r="B163" s="21"/>
      <c r="C163" s="122"/>
      <c r="D163" s="123" t="s">
        <v>321</v>
      </c>
      <c r="E163" s="127" t="s">
        <v>253</v>
      </c>
      <c r="F163" s="86">
        <v>0</v>
      </c>
      <c r="G163" s="86">
        <v>25000</v>
      </c>
      <c r="H163" s="86">
        <v>0</v>
      </c>
      <c r="I163" s="86">
        <v>0</v>
      </c>
      <c r="J163" s="105">
        <f t="shared" si="13"/>
        <v>25000</v>
      </c>
    </row>
    <row r="164" spans="1:13" ht="13.05" customHeight="1" x14ac:dyDescent="0.3">
      <c r="A164" s="77"/>
      <c r="B164" s="21"/>
      <c r="C164" s="122"/>
      <c r="D164" s="123" t="s">
        <v>322</v>
      </c>
      <c r="E164" s="127" t="s">
        <v>254</v>
      </c>
      <c r="F164" s="86">
        <v>0</v>
      </c>
      <c r="G164" s="86">
        <v>25000</v>
      </c>
      <c r="H164" s="86">
        <v>0</v>
      </c>
      <c r="I164" s="86">
        <v>0</v>
      </c>
      <c r="J164" s="105">
        <f>SUM(F164:I164)</f>
        <v>25000</v>
      </c>
    </row>
    <row r="165" spans="1:13" ht="13.05" customHeight="1" x14ac:dyDescent="0.3">
      <c r="A165" s="80"/>
      <c r="B165" s="81"/>
      <c r="C165" s="122"/>
      <c r="D165" s="123" t="s">
        <v>323</v>
      </c>
      <c r="E165" s="127" t="s">
        <v>255</v>
      </c>
      <c r="F165" s="86">
        <v>0</v>
      </c>
      <c r="G165" s="86">
        <v>25000</v>
      </c>
      <c r="H165" s="86">
        <v>0</v>
      </c>
      <c r="I165" s="86">
        <v>0</v>
      </c>
      <c r="J165" s="105">
        <f>SUM(F165:I165)</f>
        <v>25000</v>
      </c>
    </row>
    <row r="166" spans="1:13" ht="13.05" customHeight="1" x14ac:dyDescent="0.3">
      <c r="A166" s="77"/>
      <c r="B166" s="21"/>
      <c r="C166" s="122"/>
      <c r="D166" s="123" t="s">
        <v>324</v>
      </c>
      <c r="E166" s="127" t="s">
        <v>255</v>
      </c>
      <c r="F166" s="86">
        <v>0</v>
      </c>
      <c r="G166" s="86">
        <v>80000</v>
      </c>
      <c r="H166" s="86">
        <v>0</v>
      </c>
      <c r="I166" s="86">
        <v>0</v>
      </c>
      <c r="J166" s="105">
        <f>SUM(F166:I166)</f>
        <v>80000</v>
      </c>
    </row>
    <row r="167" spans="1:13" ht="13.05" customHeight="1" x14ac:dyDescent="0.3">
      <c r="A167" s="77"/>
      <c r="B167" s="21"/>
      <c r="C167" s="131"/>
      <c r="D167" s="123" t="s">
        <v>325</v>
      </c>
      <c r="E167" s="127" t="s">
        <v>256</v>
      </c>
      <c r="F167" s="86">
        <v>0</v>
      </c>
      <c r="G167" s="86">
        <v>25000</v>
      </c>
      <c r="H167" s="86">
        <v>0</v>
      </c>
      <c r="I167" s="86">
        <v>0</v>
      </c>
      <c r="J167" s="105">
        <f>SUM(F167:I167)</f>
        <v>25000</v>
      </c>
      <c r="M167" t="s">
        <v>175</v>
      </c>
    </row>
    <row r="168" spans="1:13" ht="13.05" customHeight="1" x14ac:dyDescent="0.3">
      <c r="A168" s="77"/>
      <c r="B168" s="21"/>
      <c r="C168" s="131"/>
      <c r="D168" s="123" t="s">
        <v>184</v>
      </c>
      <c r="E168" s="127" t="s">
        <v>257</v>
      </c>
      <c r="F168" s="86">
        <v>0</v>
      </c>
      <c r="G168" s="86">
        <v>20000</v>
      </c>
      <c r="H168" s="86">
        <v>0</v>
      </c>
      <c r="I168" s="86">
        <v>0</v>
      </c>
      <c r="J168" s="105">
        <f>SUM(F168:I168)</f>
        <v>20000</v>
      </c>
    </row>
    <row r="169" spans="1:13" ht="13.05" customHeight="1" x14ac:dyDescent="0.3">
      <c r="A169" s="20"/>
      <c r="B169" s="17"/>
      <c r="C169" s="131"/>
      <c r="D169" s="123" t="s">
        <v>326</v>
      </c>
      <c r="E169" s="127" t="s">
        <v>258</v>
      </c>
      <c r="F169" s="141">
        <v>0</v>
      </c>
      <c r="G169" s="86">
        <v>25000</v>
      </c>
      <c r="H169" s="151">
        <v>0</v>
      </c>
      <c r="I169" s="141">
        <v>0</v>
      </c>
      <c r="J169" s="105">
        <f t="shared" ref="J169:J176" si="14">SUM(G169:I169)</f>
        <v>25000</v>
      </c>
    </row>
    <row r="170" spans="1:13" ht="12" customHeight="1" x14ac:dyDescent="0.3">
      <c r="A170" s="20"/>
      <c r="B170" s="17"/>
      <c r="C170" s="131"/>
      <c r="D170" s="123" t="s">
        <v>327</v>
      </c>
      <c r="E170" s="127" t="s">
        <v>259</v>
      </c>
      <c r="F170" s="141">
        <v>0</v>
      </c>
      <c r="G170" s="86">
        <v>25000</v>
      </c>
      <c r="H170" s="151">
        <v>0</v>
      </c>
      <c r="I170" s="107">
        <v>0</v>
      </c>
      <c r="J170" s="105">
        <f t="shared" si="14"/>
        <v>25000</v>
      </c>
    </row>
    <row r="171" spans="1:13" ht="12" customHeight="1" x14ac:dyDescent="0.3">
      <c r="A171" s="20"/>
      <c r="B171" s="17"/>
      <c r="C171" s="131"/>
      <c r="D171" s="123" t="s">
        <v>328</v>
      </c>
      <c r="E171" s="127" t="s">
        <v>260</v>
      </c>
      <c r="F171" s="141">
        <v>0</v>
      </c>
      <c r="G171" s="86">
        <v>8500</v>
      </c>
      <c r="H171" s="151">
        <v>0</v>
      </c>
      <c r="I171" s="107">
        <v>0</v>
      </c>
      <c r="J171" s="105">
        <f t="shared" si="14"/>
        <v>8500</v>
      </c>
    </row>
    <row r="172" spans="1:13" ht="12" customHeight="1" x14ac:dyDescent="0.3">
      <c r="A172" s="20"/>
      <c r="B172" s="17"/>
      <c r="C172" s="131"/>
      <c r="D172" s="123" t="s">
        <v>329</v>
      </c>
      <c r="E172" s="127" t="s">
        <v>261</v>
      </c>
      <c r="F172" s="141">
        <v>0</v>
      </c>
      <c r="G172" s="86">
        <v>25000</v>
      </c>
      <c r="H172" s="151">
        <v>0</v>
      </c>
      <c r="I172" s="107">
        <v>0</v>
      </c>
      <c r="J172" s="105">
        <f t="shared" si="14"/>
        <v>25000</v>
      </c>
    </row>
    <row r="173" spans="1:13" ht="12" customHeight="1" x14ac:dyDescent="0.3">
      <c r="A173" s="20"/>
      <c r="B173" s="17"/>
      <c r="C173" s="131"/>
      <c r="D173" s="114" t="s">
        <v>208</v>
      </c>
      <c r="E173" s="127" t="s">
        <v>262</v>
      </c>
      <c r="F173" s="141">
        <v>0</v>
      </c>
      <c r="G173" s="86">
        <v>40000</v>
      </c>
      <c r="H173" s="151">
        <v>0</v>
      </c>
      <c r="I173" s="107">
        <v>0</v>
      </c>
      <c r="J173" s="105">
        <f t="shared" si="14"/>
        <v>40000</v>
      </c>
    </row>
    <row r="174" spans="1:13" ht="12" customHeight="1" x14ac:dyDescent="0.3">
      <c r="A174" s="6"/>
      <c r="B174" s="7"/>
      <c r="C174" s="131"/>
      <c r="D174" s="114" t="s">
        <v>247</v>
      </c>
      <c r="E174" s="127" t="s">
        <v>263</v>
      </c>
      <c r="F174" s="150">
        <v>0</v>
      </c>
      <c r="G174" s="142">
        <v>75000</v>
      </c>
      <c r="H174" s="152">
        <v>0</v>
      </c>
      <c r="I174" s="142">
        <v>0</v>
      </c>
      <c r="J174" s="105">
        <f t="shared" si="14"/>
        <v>75000</v>
      </c>
    </row>
    <row r="175" spans="1:13" ht="12" customHeight="1" x14ac:dyDescent="0.3">
      <c r="A175" s="6"/>
      <c r="B175" s="7"/>
      <c r="C175" s="131"/>
      <c r="D175" s="114" t="s">
        <v>132</v>
      </c>
      <c r="E175" s="127" t="s">
        <v>264</v>
      </c>
      <c r="F175" s="150">
        <v>0</v>
      </c>
      <c r="G175" s="142">
        <v>190000</v>
      </c>
      <c r="H175" s="152">
        <v>0</v>
      </c>
      <c r="I175" s="142">
        <v>0</v>
      </c>
      <c r="J175" s="105">
        <f t="shared" si="14"/>
        <v>190000</v>
      </c>
    </row>
    <row r="176" spans="1:13" ht="13.05" customHeight="1" x14ac:dyDescent="0.3">
      <c r="A176" s="20"/>
      <c r="B176" s="17"/>
      <c r="C176" s="131"/>
      <c r="D176" s="114" t="s">
        <v>209</v>
      </c>
      <c r="E176" s="127" t="s">
        <v>265</v>
      </c>
      <c r="F176" s="107">
        <v>0</v>
      </c>
      <c r="G176" s="107">
        <v>200000</v>
      </c>
      <c r="H176" s="86">
        <v>0</v>
      </c>
      <c r="I176" s="107">
        <v>0</v>
      </c>
      <c r="J176" s="105">
        <f t="shared" si="14"/>
        <v>200000</v>
      </c>
    </row>
    <row r="177" spans="1:11" ht="13.05" customHeight="1" x14ac:dyDescent="0.3">
      <c r="A177" s="6"/>
      <c r="B177" s="14"/>
      <c r="C177" s="131"/>
      <c r="D177" s="114" t="s">
        <v>185</v>
      </c>
      <c r="E177" s="127" t="s">
        <v>266</v>
      </c>
      <c r="F177" s="143">
        <v>0</v>
      </c>
      <c r="G177" s="107">
        <v>25000</v>
      </c>
      <c r="H177" s="107">
        <v>0</v>
      </c>
      <c r="I177" s="107">
        <v>0</v>
      </c>
      <c r="J177" s="105">
        <f>SUM(F177:I177)</f>
        <v>25000</v>
      </c>
    </row>
    <row r="178" spans="1:11" ht="13.05" customHeight="1" x14ac:dyDescent="0.3">
      <c r="A178" s="20"/>
      <c r="B178" s="7"/>
      <c r="C178" s="122"/>
      <c r="D178" s="114" t="s">
        <v>186</v>
      </c>
      <c r="E178" s="127" t="s">
        <v>267</v>
      </c>
      <c r="F178" s="143">
        <v>0</v>
      </c>
      <c r="G178" s="107">
        <v>120000</v>
      </c>
      <c r="H178" s="107">
        <v>0</v>
      </c>
      <c r="I178" s="107">
        <v>0</v>
      </c>
      <c r="J178" s="105">
        <f>SUM(G178:I178)</f>
        <v>120000</v>
      </c>
    </row>
    <row r="179" spans="1:11" ht="13.05" customHeight="1" x14ac:dyDescent="0.3">
      <c r="A179" s="20"/>
      <c r="B179" s="21"/>
      <c r="C179" s="122"/>
      <c r="D179" s="114" t="s">
        <v>248</v>
      </c>
      <c r="E179" s="127" t="s">
        <v>268</v>
      </c>
      <c r="F179" s="143">
        <v>0</v>
      </c>
      <c r="G179" s="107">
        <v>110000</v>
      </c>
      <c r="H179" s="107">
        <v>0</v>
      </c>
      <c r="I179" s="107">
        <v>0</v>
      </c>
      <c r="J179" s="105">
        <f t="shared" ref="J179:J182" si="15">SUM(F179:I179)</f>
        <v>110000</v>
      </c>
    </row>
    <row r="180" spans="1:11" ht="13.05" customHeight="1" x14ac:dyDescent="0.3">
      <c r="A180" s="20"/>
      <c r="B180" s="21"/>
      <c r="C180" s="122"/>
      <c r="D180" s="114" t="s">
        <v>249</v>
      </c>
      <c r="E180" s="127" t="s">
        <v>269</v>
      </c>
      <c r="F180" s="143">
        <v>0</v>
      </c>
      <c r="G180" s="107">
        <v>30000</v>
      </c>
      <c r="H180" s="107">
        <v>0</v>
      </c>
      <c r="I180" s="107">
        <v>0</v>
      </c>
      <c r="J180" s="105">
        <f t="shared" si="15"/>
        <v>30000</v>
      </c>
    </row>
    <row r="181" spans="1:11" ht="13.05" customHeight="1" x14ac:dyDescent="0.3">
      <c r="A181" s="20"/>
      <c r="B181" s="21"/>
      <c r="C181" s="122"/>
      <c r="D181" s="114" t="s">
        <v>250</v>
      </c>
      <c r="E181" s="127" t="s">
        <v>331</v>
      </c>
      <c r="F181" s="143">
        <v>300000</v>
      </c>
      <c r="G181" s="107">
        <v>0</v>
      </c>
      <c r="H181" s="107">
        <v>0</v>
      </c>
      <c r="I181" s="107">
        <v>0</v>
      </c>
      <c r="J181" s="105">
        <f t="shared" si="15"/>
        <v>300000</v>
      </c>
    </row>
    <row r="182" spans="1:11" ht="13.05" customHeight="1" x14ac:dyDescent="0.3">
      <c r="A182" s="20"/>
      <c r="B182" s="21"/>
      <c r="C182" s="122"/>
      <c r="D182" s="114" t="s">
        <v>330</v>
      </c>
      <c r="E182" s="127" t="s">
        <v>332</v>
      </c>
      <c r="F182" s="143">
        <v>35998.800000000003</v>
      </c>
      <c r="G182" s="107">
        <v>0</v>
      </c>
      <c r="H182" s="107">
        <v>0</v>
      </c>
      <c r="I182" s="107">
        <v>0</v>
      </c>
      <c r="J182" s="105">
        <f t="shared" si="15"/>
        <v>35998.800000000003</v>
      </c>
    </row>
    <row r="183" spans="1:11" ht="12" customHeight="1" x14ac:dyDescent="0.3">
      <c r="A183" s="20"/>
      <c r="B183" s="113"/>
      <c r="D183" s="114" t="s">
        <v>371</v>
      </c>
      <c r="E183" s="127" t="s">
        <v>370</v>
      </c>
      <c r="F183" s="86">
        <v>0</v>
      </c>
      <c r="G183" s="104">
        <v>0</v>
      </c>
      <c r="H183" s="86">
        <v>180000</v>
      </c>
      <c r="I183" s="86">
        <v>0</v>
      </c>
      <c r="J183" s="105">
        <f>SUM(G183:I183)</f>
        <v>180000</v>
      </c>
    </row>
    <row r="184" spans="1:11" s="191" customFormat="1" ht="13.05" customHeight="1" x14ac:dyDescent="0.3">
      <c r="A184" s="12"/>
      <c r="B184" s="21" t="s">
        <v>210</v>
      </c>
      <c r="C184" s="122"/>
      <c r="D184" s="128"/>
      <c r="E184" s="127"/>
      <c r="F184" s="155">
        <f>SUM(F81,F182,F181,F139,F138,F137,F136,F135,F134,F133,F132,F131,F130,F129,F128,F126,F125,F124,F123,F122,F121,F120,F119,F117,F116,F115,F111,F108,F107,F102,F101,F100,F99,F98,F97,F96,F95,F94,F93,F83,F79,F77,F76,F75,F73,F71,F69,F68,F66,F65,F64,F63,F62,F61,F60,F59,F58,F57,F55,F53,F52,F51,F50,F49,F48,F47)</f>
        <v>26821847.950000003</v>
      </c>
      <c r="G184" s="156">
        <f>SUM(G180,G179,G178,G177,G176,G175,G174,G173,G172,G171,G170,G169,G168,G167,G166,G165,G164,G163,G162,G161,G160,G159,G158,G157,G156,G155,G154,G153,G152,G151,G150,G149,G148,G147,G115,G108,G105,G104,G103,G79,G77,G75,G71,G70,G62,G57,G54,G47)</f>
        <v>4041911.3</v>
      </c>
      <c r="H184" s="156">
        <f>SUM(H113,H110,H109,H79,H78,H77,H75,H71,H67,H62,H57,H183,H47)</f>
        <v>2285600</v>
      </c>
      <c r="I184" s="156">
        <v>0</v>
      </c>
      <c r="J184" s="156">
        <f>SUM(K83,K139,K184)</f>
        <v>33149359.250000004</v>
      </c>
      <c r="K184" s="183">
        <f>SUM(J147:J183)</f>
        <v>2684498.8</v>
      </c>
    </row>
    <row r="185" spans="1:11" ht="13.05" customHeight="1" x14ac:dyDescent="0.3">
      <c r="A185" s="19"/>
      <c r="B185" s="157"/>
      <c r="C185" s="158"/>
      <c r="D185" s="159"/>
      <c r="E185" s="160"/>
      <c r="F185" s="161"/>
      <c r="G185" s="38"/>
      <c r="H185" s="38"/>
      <c r="I185" s="38"/>
      <c r="J185" s="162"/>
    </row>
    <row r="186" spans="1:11" ht="13.05" customHeight="1" x14ac:dyDescent="0.3">
      <c r="A186" s="17"/>
      <c r="B186" s="21"/>
      <c r="C186" s="131"/>
      <c r="D186" s="128"/>
      <c r="E186" s="163"/>
      <c r="F186" s="164"/>
      <c r="G186" s="28"/>
      <c r="H186" s="28"/>
      <c r="I186" s="28"/>
      <c r="J186" s="165"/>
    </row>
    <row r="187" spans="1:11" ht="13.05" customHeight="1" x14ac:dyDescent="0.3">
      <c r="A187" s="17"/>
      <c r="B187" s="21"/>
      <c r="C187" s="131"/>
      <c r="D187" s="128"/>
      <c r="E187" s="163"/>
      <c r="F187" s="164"/>
      <c r="G187" s="28"/>
      <c r="H187" s="28"/>
      <c r="I187" s="28"/>
      <c r="J187" s="165"/>
    </row>
    <row r="188" spans="1:11" ht="13.05" customHeight="1" x14ac:dyDescent="0.3">
      <c r="A188" s="17"/>
      <c r="B188" s="21"/>
      <c r="C188" s="131"/>
      <c r="D188" s="128"/>
      <c r="E188" s="163"/>
      <c r="F188" s="164"/>
      <c r="G188" s="28"/>
      <c r="H188" s="28"/>
      <c r="I188" s="28"/>
      <c r="J188" s="165"/>
    </row>
    <row r="189" spans="1:11" ht="13.05" customHeight="1" x14ac:dyDescent="0.3">
      <c r="A189" s="17"/>
      <c r="B189" s="21"/>
      <c r="C189" s="131"/>
      <c r="D189" s="128"/>
      <c r="E189" s="163"/>
      <c r="F189" s="164"/>
      <c r="G189" s="28"/>
      <c r="H189" s="28"/>
      <c r="I189" s="28"/>
      <c r="J189" s="165"/>
    </row>
    <row r="190" spans="1:11" s="66" customFormat="1" ht="9.9" customHeight="1" x14ac:dyDescent="0.3">
      <c r="A190" s="98"/>
      <c r="B190" s="90"/>
      <c r="C190" s="90"/>
      <c r="D190" s="99"/>
      <c r="E190" s="100"/>
      <c r="F190" s="101"/>
      <c r="G190" s="101"/>
      <c r="H190" s="101"/>
      <c r="I190" s="61" t="s">
        <v>347</v>
      </c>
      <c r="J190" s="102"/>
      <c r="K190" s="185"/>
    </row>
    <row r="191" spans="1:11" ht="12" customHeight="1" x14ac:dyDescent="0.3">
      <c r="A191" s="5"/>
      <c r="B191" s="4"/>
      <c r="C191" s="4"/>
      <c r="D191" s="195" t="s">
        <v>3</v>
      </c>
      <c r="E191" s="193" t="s">
        <v>2</v>
      </c>
      <c r="F191" s="1" t="s">
        <v>0</v>
      </c>
      <c r="G191" s="193" t="s">
        <v>4</v>
      </c>
      <c r="H191" s="197" t="s">
        <v>5</v>
      </c>
      <c r="I191" s="193" t="s">
        <v>6</v>
      </c>
      <c r="J191" s="193" t="s">
        <v>7</v>
      </c>
    </row>
    <row r="192" spans="1:11" ht="12" customHeight="1" x14ac:dyDescent="0.3">
      <c r="A192" s="6"/>
      <c r="D192" s="196"/>
      <c r="E192" s="194"/>
      <c r="F192" s="2" t="s">
        <v>1</v>
      </c>
      <c r="G192" s="194"/>
      <c r="H192" s="198"/>
      <c r="I192" s="194"/>
      <c r="J192" s="194"/>
    </row>
    <row r="193" spans="1:10" ht="13.05" customHeight="1" x14ac:dyDescent="0.3">
      <c r="A193" s="166" t="s">
        <v>334</v>
      </c>
      <c r="B193" s="167"/>
      <c r="C193" s="167"/>
      <c r="D193" s="168"/>
      <c r="E193" s="1"/>
      <c r="F193" s="24"/>
      <c r="G193" s="24"/>
      <c r="H193" s="24"/>
      <c r="I193" s="24"/>
      <c r="J193" s="24"/>
    </row>
    <row r="194" spans="1:10" ht="13.05" customHeight="1" x14ac:dyDescent="0.3">
      <c r="A194" s="6"/>
      <c r="B194" t="s">
        <v>335</v>
      </c>
      <c r="D194" s="169"/>
      <c r="E194" s="13" t="s">
        <v>336</v>
      </c>
      <c r="F194" s="29"/>
      <c r="G194" s="25"/>
      <c r="H194" s="25"/>
      <c r="I194" s="25"/>
      <c r="J194" s="45"/>
    </row>
    <row r="195" spans="1:10" ht="13.05" customHeight="1" x14ac:dyDescent="0.3">
      <c r="A195" s="170"/>
      <c r="C195" s="171" t="s">
        <v>337</v>
      </c>
      <c r="D195" s="169"/>
      <c r="E195" s="30" t="s">
        <v>338</v>
      </c>
      <c r="F195" s="29"/>
      <c r="G195" s="25"/>
      <c r="H195" s="25"/>
      <c r="I195" s="25"/>
      <c r="J195" s="25"/>
    </row>
    <row r="196" spans="1:10" ht="13.05" customHeight="1" x14ac:dyDescent="0.3">
      <c r="A196" s="170"/>
      <c r="B196" s="171"/>
      <c r="C196" s="171"/>
      <c r="D196" s="169" t="s">
        <v>341</v>
      </c>
      <c r="E196" s="13" t="s">
        <v>340</v>
      </c>
      <c r="F196" s="29">
        <v>0</v>
      </c>
      <c r="G196" s="25">
        <v>0</v>
      </c>
      <c r="H196" s="25">
        <v>25000</v>
      </c>
      <c r="I196" s="25">
        <v>0</v>
      </c>
      <c r="J196" s="45">
        <f t="shared" ref="J196:J200" si="16">SUM(F196:I196)</f>
        <v>25000</v>
      </c>
    </row>
    <row r="197" spans="1:10" ht="13.05" customHeight="1" x14ac:dyDescent="0.3">
      <c r="A197" s="170"/>
      <c r="B197" s="171"/>
      <c r="C197" s="171"/>
      <c r="D197" s="169" t="s">
        <v>343</v>
      </c>
      <c r="E197" s="13" t="s">
        <v>342</v>
      </c>
      <c r="F197" s="29">
        <v>50000</v>
      </c>
      <c r="G197" s="25">
        <v>0</v>
      </c>
      <c r="H197" s="25">
        <v>80000</v>
      </c>
      <c r="I197" s="25">
        <v>0</v>
      </c>
      <c r="J197" s="45">
        <f t="shared" si="16"/>
        <v>130000</v>
      </c>
    </row>
    <row r="198" spans="1:10" ht="13.05" customHeight="1" x14ac:dyDescent="0.3">
      <c r="A198" s="170"/>
      <c r="B198" s="171"/>
      <c r="C198" s="171"/>
      <c r="D198" t="s">
        <v>346</v>
      </c>
      <c r="E198" s="13" t="s">
        <v>344</v>
      </c>
      <c r="F198" s="29">
        <v>80000</v>
      </c>
      <c r="G198" s="25">
        <v>0</v>
      </c>
      <c r="H198" s="25">
        <v>0</v>
      </c>
      <c r="I198" s="25">
        <v>0</v>
      </c>
      <c r="J198" s="45">
        <f t="shared" si="16"/>
        <v>80000</v>
      </c>
    </row>
    <row r="199" spans="1:10" ht="13.05" customHeight="1" x14ac:dyDescent="0.3">
      <c r="A199" s="170"/>
      <c r="B199" s="171"/>
      <c r="C199" s="171"/>
      <c r="D199" t="s">
        <v>358</v>
      </c>
      <c r="E199" s="13" t="s">
        <v>345</v>
      </c>
      <c r="F199" s="29">
        <v>0</v>
      </c>
      <c r="G199" s="25">
        <v>0</v>
      </c>
      <c r="H199" s="25">
        <v>60000</v>
      </c>
      <c r="I199" s="25">
        <v>0</v>
      </c>
      <c r="J199" s="45">
        <f t="shared" si="16"/>
        <v>60000</v>
      </c>
    </row>
    <row r="200" spans="1:10" ht="13.05" customHeight="1" x14ac:dyDescent="0.3">
      <c r="A200" s="170"/>
      <c r="B200" s="171"/>
      <c r="C200" s="172" t="s">
        <v>106</v>
      </c>
      <c r="E200" s="30" t="s">
        <v>107</v>
      </c>
      <c r="F200" s="29">
        <v>0</v>
      </c>
      <c r="G200" s="25">
        <v>0</v>
      </c>
      <c r="H200" s="25">
        <v>0</v>
      </c>
      <c r="I200" s="25">
        <v>0</v>
      </c>
      <c r="J200" s="45">
        <f t="shared" si="16"/>
        <v>0</v>
      </c>
    </row>
    <row r="201" spans="1:10" ht="13.05" customHeight="1" x14ac:dyDescent="0.3">
      <c r="A201" s="170"/>
      <c r="B201" s="171"/>
      <c r="D201" t="s">
        <v>275</v>
      </c>
      <c r="E201" s="13" t="s">
        <v>168</v>
      </c>
      <c r="F201" s="29">
        <v>285000</v>
      </c>
      <c r="G201" s="25">
        <v>0</v>
      </c>
      <c r="H201" s="25">
        <v>0</v>
      </c>
      <c r="I201" s="25">
        <v>0</v>
      </c>
      <c r="J201" s="45">
        <f>SUM(F201:I201)</f>
        <v>285000</v>
      </c>
    </row>
    <row r="202" spans="1:10" ht="13.05" customHeight="1" x14ac:dyDescent="0.3">
      <c r="A202" s="170"/>
      <c r="B202" s="171"/>
      <c r="C202" s="172"/>
      <c r="D202" s="106" t="s">
        <v>134</v>
      </c>
      <c r="E202" s="13" t="s">
        <v>169</v>
      </c>
      <c r="F202" s="29">
        <v>155000</v>
      </c>
      <c r="G202" s="25">
        <v>35000</v>
      </c>
      <c r="H202" s="25">
        <v>65000</v>
      </c>
      <c r="I202" s="25">
        <v>0</v>
      </c>
      <c r="J202" s="45">
        <f t="shared" ref="J202:J207" si="17">SUM(F202:I202)</f>
        <v>255000</v>
      </c>
    </row>
    <row r="203" spans="1:10" ht="13.05" customHeight="1" x14ac:dyDescent="0.3">
      <c r="A203" s="170"/>
      <c r="B203" s="171"/>
      <c r="C203" s="172"/>
      <c r="D203" s="106" t="s">
        <v>356</v>
      </c>
      <c r="E203" s="13" t="s">
        <v>170</v>
      </c>
      <c r="F203" s="29">
        <v>0</v>
      </c>
      <c r="G203" s="25">
        <v>75000</v>
      </c>
      <c r="H203" s="25"/>
      <c r="I203" s="25">
        <v>0</v>
      </c>
      <c r="J203" s="45">
        <f t="shared" si="17"/>
        <v>75000</v>
      </c>
    </row>
    <row r="204" spans="1:10" ht="13.05" customHeight="1" x14ac:dyDescent="0.3">
      <c r="A204" s="170"/>
      <c r="B204" s="171"/>
      <c r="C204" s="171"/>
      <c r="D204" t="s">
        <v>178</v>
      </c>
      <c r="E204" s="13" t="s">
        <v>171</v>
      </c>
      <c r="F204" s="29">
        <v>20000</v>
      </c>
      <c r="G204" s="25" t="s">
        <v>175</v>
      </c>
      <c r="H204" s="25">
        <v>0</v>
      </c>
      <c r="I204" s="25">
        <v>0</v>
      </c>
      <c r="J204" s="45">
        <f>SUM(F204:I204)</f>
        <v>20000</v>
      </c>
    </row>
    <row r="205" spans="1:10" ht="13.05" customHeight="1" x14ac:dyDescent="0.3">
      <c r="A205" s="170"/>
      <c r="B205" s="171"/>
      <c r="C205" s="171"/>
      <c r="D205" t="s">
        <v>133</v>
      </c>
      <c r="E205" s="13" t="s">
        <v>179</v>
      </c>
      <c r="F205" s="29">
        <v>30000</v>
      </c>
      <c r="G205" s="25">
        <v>35000</v>
      </c>
      <c r="H205" s="25">
        <v>0</v>
      </c>
      <c r="I205" s="25">
        <v>0</v>
      </c>
      <c r="J205" s="45">
        <f t="shared" si="17"/>
        <v>65000</v>
      </c>
    </row>
    <row r="206" spans="1:10" ht="13.05" customHeight="1" x14ac:dyDescent="0.3">
      <c r="A206" s="170"/>
      <c r="B206" s="171"/>
      <c r="C206" s="171"/>
      <c r="D206" t="s">
        <v>276</v>
      </c>
      <c r="E206" s="13" t="s">
        <v>180</v>
      </c>
      <c r="F206" s="29">
        <v>50000</v>
      </c>
      <c r="G206" s="25">
        <v>0</v>
      </c>
      <c r="H206" s="25">
        <v>0</v>
      </c>
      <c r="I206" s="25">
        <v>0</v>
      </c>
      <c r="J206" s="45">
        <f t="shared" si="17"/>
        <v>50000</v>
      </c>
    </row>
    <row r="207" spans="1:10" ht="13.05" customHeight="1" x14ac:dyDescent="0.3">
      <c r="A207" s="170"/>
      <c r="B207" s="171"/>
      <c r="C207" s="171"/>
      <c r="D207" t="s">
        <v>348</v>
      </c>
      <c r="E207" s="13" t="s">
        <v>360</v>
      </c>
      <c r="F207" s="29">
        <v>25000</v>
      </c>
      <c r="G207" s="25"/>
      <c r="H207" s="25">
        <v>0</v>
      </c>
      <c r="I207" s="25">
        <v>0</v>
      </c>
      <c r="J207" s="45">
        <f t="shared" si="17"/>
        <v>25000</v>
      </c>
    </row>
    <row r="208" spans="1:10" ht="13.05" customHeight="1" x14ac:dyDescent="0.3">
      <c r="A208" s="170"/>
      <c r="B208" s="171"/>
      <c r="C208" s="171"/>
      <c r="D208" t="s">
        <v>349</v>
      </c>
      <c r="E208" s="13" t="s">
        <v>361</v>
      </c>
      <c r="F208" s="29">
        <v>25000</v>
      </c>
      <c r="G208" s="25">
        <v>0</v>
      </c>
      <c r="H208" s="25">
        <v>0</v>
      </c>
      <c r="I208" s="25">
        <v>0</v>
      </c>
      <c r="J208" s="45">
        <f>SUM(F208:I208)</f>
        <v>25000</v>
      </c>
    </row>
    <row r="209" spans="1:10" ht="13.05" customHeight="1" x14ac:dyDescent="0.3">
      <c r="A209" s="170"/>
      <c r="B209" s="171"/>
      <c r="C209" s="171"/>
      <c r="D209" t="s">
        <v>350</v>
      </c>
      <c r="E209" s="13" t="s">
        <v>362</v>
      </c>
      <c r="F209" s="29">
        <v>40000</v>
      </c>
      <c r="G209" s="25"/>
      <c r="H209" s="25">
        <v>0</v>
      </c>
      <c r="I209" s="25">
        <v>0</v>
      </c>
      <c r="J209" s="45">
        <f t="shared" ref="J209:J210" si="18">SUM(F209:I209)</f>
        <v>40000</v>
      </c>
    </row>
    <row r="210" spans="1:10" ht="13.05" customHeight="1" x14ac:dyDescent="0.3">
      <c r="A210" s="170"/>
      <c r="B210" s="171"/>
      <c r="C210" s="171"/>
      <c r="D210" t="s">
        <v>351</v>
      </c>
      <c r="E210" s="13" t="s">
        <v>363</v>
      </c>
      <c r="F210" s="29">
        <v>2000</v>
      </c>
      <c r="G210" s="25"/>
      <c r="H210" s="25">
        <v>0</v>
      </c>
      <c r="I210" s="25">
        <v>0</v>
      </c>
      <c r="J210" s="45">
        <f t="shared" si="18"/>
        <v>2000</v>
      </c>
    </row>
    <row r="211" spans="1:10" ht="13.05" customHeight="1" x14ac:dyDescent="0.3">
      <c r="A211" s="170"/>
      <c r="B211" s="171"/>
      <c r="C211" t="s">
        <v>108</v>
      </c>
      <c r="E211" s="30" t="s">
        <v>109</v>
      </c>
      <c r="F211" s="29">
        <v>0</v>
      </c>
      <c r="G211" s="25">
        <v>0</v>
      </c>
      <c r="H211" s="25">
        <v>0</v>
      </c>
      <c r="I211" s="25">
        <v>0</v>
      </c>
      <c r="J211" s="45">
        <f t="shared" ref="J211:J216" si="19">SUM(F211:I211)</f>
        <v>0</v>
      </c>
    </row>
    <row r="212" spans="1:10" ht="13.05" customHeight="1" x14ac:dyDescent="0.3">
      <c r="A212" s="170"/>
      <c r="B212" s="171"/>
      <c r="D212" t="s">
        <v>352</v>
      </c>
      <c r="E212" s="13" t="s">
        <v>172</v>
      </c>
      <c r="F212" s="29">
        <v>50000</v>
      </c>
      <c r="G212" s="25"/>
      <c r="H212" s="25">
        <v>0</v>
      </c>
      <c r="I212" s="25">
        <v>0</v>
      </c>
      <c r="J212" s="45">
        <f t="shared" si="19"/>
        <v>50000</v>
      </c>
    </row>
    <row r="213" spans="1:10" ht="13.05" customHeight="1" x14ac:dyDescent="0.3">
      <c r="A213" s="170"/>
      <c r="B213" s="171"/>
      <c r="D213" t="s">
        <v>353</v>
      </c>
      <c r="E213" s="13" t="s">
        <v>195</v>
      </c>
      <c r="F213" s="29">
        <v>30000</v>
      </c>
      <c r="G213" s="25">
        <v>0</v>
      </c>
      <c r="H213" s="25">
        <v>0</v>
      </c>
      <c r="I213" s="25">
        <v>0</v>
      </c>
      <c r="J213" s="45">
        <f>SUM(F213:I213)</f>
        <v>30000</v>
      </c>
    </row>
    <row r="214" spans="1:10" ht="13.05" customHeight="1" x14ac:dyDescent="0.3">
      <c r="A214" s="170"/>
      <c r="B214" s="171"/>
      <c r="C214" s="171"/>
      <c r="D214" t="s">
        <v>357</v>
      </c>
      <c r="E214" s="13" t="s">
        <v>277</v>
      </c>
      <c r="F214" s="180">
        <v>10000</v>
      </c>
      <c r="G214" s="25">
        <v>5000</v>
      </c>
      <c r="H214" s="25">
        <v>0</v>
      </c>
      <c r="I214" s="25">
        <v>0</v>
      </c>
      <c r="J214" s="45">
        <f>SUM(F214:I214)</f>
        <v>15000</v>
      </c>
    </row>
    <row r="215" spans="1:10" ht="13.05" customHeight="1" x14ac:dyDescent="0.3">
      <c r="A215" s="170"/>
      <c r="B215" s="171"/>
      <c r="C215" s="171"/>
      <c r="D215" t="s">
        <v>354</v>
      </c>
      <c r="E215" s="13" t="s">
        <v>278</v>
      </c>
      <c r="F215" s="29">
        <v>57500</v>
      </c>
      <c r="G215" s="25">
        <v>0</v>
      </c>
      <c r="H215" s="25">
        <v>0</v>
      </c>
      <c r="I215" s="25">
        <v>0</v>
      </c>
      <c r="J215" s="45">
        <f>SUM(F215:I215)</f>
        <v>57500</v>
      </c>
    </row>
    <row r="216" spans="1:10" ht="13.05" customHeight="1" x14ac:dyDescent="0.3">
      <c r="A216" s="170"/>
      <c r="B216" s="171"/>
      <c r="C216" s="171"/>
      <c r="D216" t="s">
        <v>355</v>
      </c>
      <c r="E216" s="13" t="s">
        <v>279</v>
      </c>
      <c r="F216" s="29">
        <v>14500</v>
      </c>
      <c r="G216" s="25">
        <v>20000</v>
      </c>
      <c r="H216" s="25">
        <v>0</v>
      </c>
      <c r="I216" s="25">
        <v>0</v>
      </c>
      <c r="J216" s="45">
        <f t="shared" si="19"/>
        <v>34500</v>
      </c>
    </row>
    <row r="217" spans="1:10" ht="13.05" customHeight="1" x14ac:dyDescent="0.3">
      <c r="A217" s="170"/>
      <c r="B217" s="171"/>
      <c r="C217" s="171"/>
      <c r="D217" t="s">
        <v>339</v>
      </c>
      <c r="E217" s="13" t="s">
        <v>280</v>
      </c>
      <c r="F217" s="29">
        <v>50000</v>
      </c>
      <c r="G217" s="25">
        <v>0</v>
      </c>
      <c r="H217" s="25">
        <v>0</v>
      </c>
      <c r="I217" s="25">
        <v>0</v>
      </c>
      <c r="J217" s="45">
        <f>SUM(F217:I217)</f>
        <v>50000</v>
      </c>
    </row>
    <row r="218" spans="1:10" ht="13.05" customHeight="1" x14ac:dyDescent="0.3">
      <c r="A218" s="170"/>
      <c r="B218" s="171"/>
      <c r="C218" s="171"/>
      <c r="D218" t="s">
        <v>359</v>
      </c>
      <c r="E218" s="13" t="s">
        <v>364</v>
      </c>
      <c r="F218" s="29">
        <v>0</v>
      </c>
      <c r="G218" s="25">
        <v>0</v>
      </c>
      <c r="H218" s="25">
        <v>14000</v>
      </c>
      <c r="I218" s="25">
        <v>0</v>
      </c>
      <c r="J218" s="45">
        <f t="shared" ref="J218" si="20">SUM(F218:I218)</f>
        <v>14000</v>
      </c>
    </row>
    <row r="219" spans="1:10" ht="13.05" customHeight="1" x14ac:dyDescent="0.3">
      <c r="A219" s="170"/>
      <c r="B219" s="54" t="s">
        <v>110</v>
      </c>
      <c r="C219" s="171"/>
      <c r="D219" s="54"/>
      <c r="E219" s="173"/>
      <c r="F219" s="31">
        <f>SUM(F196:F218)</f>
        <v>974000</v>
      </c>
      <c r="G219" s="32">
        <f>SUM(G195:G218)</f>
        <v>170000</v>
      </c>
      <c r="H219" s="32">
        <f>SUM(H196:H218)</f>
        <v>244000</v>
      </c>
      <c r="I219" s="52">
        <v>0</v>
      </c>
      <c r="J219" s="32">
        <f>SUM(J194:J218)</f>
        <v>1388000</v>
      </c>
    </row>
    <row r="220" spans="1:10" ht="13.05" customHeight="1" x14ac:dyDescent="0.3">
      <c r="A220" s="170"/>
      <c r="B220" s="54" t="s">
        <v>177</v>
      </c>
      <c r="C220" s="54"/>
      <c r="D220" s="54"/>
      <c r="E220" s="173"/>
      <c r="F220" s="46"/>
      <c r="G220" s="47"/>
      <c r="H220" s="47"/>
      <c r="I220" s="25"/>
      <c r="J220" s="47"/>
    </row>
    <row r="221" spans="1:10" ht="13.05" customHeight="1" x14ac:dyDescent="0.3">
      <c r="A221" s="170"/>
      <c r="C221" s="54"/>
      <c r="D221" t="s">
        <v>135</v>
      </c>
      <c r="E221" s="173"/>
      <c r="F221" s="43">
        <v>0</v>
      </c>
      <c r="G221" s="44">
        <v>0</v>
      </c>
      <c r="H221" s="44">
        <v>0</v>
      </c>
      <c r="I221" s="25">
        <v>24231168.600000001</v>
      </c>
      <c r="J221" s="45">
        <f>SUM(F221:I221)</f>
        <v>24231168.600000001</v>
      </c>
    </row>
    <row r="222" spans="1:10" ht="13.05" customHeight="1" x14ac:dyDescent="0.3">
      <c r="A222" s="170"/>
      <c r="B222" s="54"/>
      <c r="C222" s="54"/>
      <c r="D222" t="s">
        <v>136</v>
      </c>
      <c r="E222" s="173"/>
      <c r="F222" s="43">
        <v>0</v>
      </c>
      <c r="G222" s="44">
        <v>0</v>
      </c>
      <c r="H222" s="44">
        <v>0</v>
      </c>
      <c r="I222" s="25">
        <v>6182792.1500000004</v>
      </c>
      <c r="J222" s="45">
        <f>SUM(F222:I222)</f>
        <v>6182792.1500000004</v>
      </c>
    </row>
    <row r="223" spans="1:10" ht="13.05" customHeight="1" x14ac:dyDescent="0.3">
      <c r="A223" s="170"/>
      <c r="B223" s="54"/>
      <c r="C223" s="54"/>
      <c r="D223" t="s">
        <v>174</v>
      </c>
      <c r="E223" s="173"/>
      <c r="F223" s="43">
        <v>0</v>
      </c>
      <c r="G223" s="44">
        <v>0</v>
      </c>
      <c r="H223" s="44">
        <v>0</v>
      </c>
      <c r="I223" s="25">
        <v>14000</v>
      </c>
      <c r="J223" s="45">
        <f>SUM(F223:I223)</f>
        <v>14000</v>
      </c>
    </row>
    <row r="224" spans="1:10" ht="13.05" customHeight="1" x14ac:dyDescent="0.3">
      <c r="A224" s="170"/>
      <c r="B224" s="54"/>
      <c r="C224" s="54"/>
      <c r="D224" t="s">
        <v>137</v>
      </c>
      <c r="E224" s="173"/>
      <c r="F224" s="43">
        <v>0</v>
      </c>
      <c r="G224" s="44">
        <v>0</v>
      </c>
      <c r="H224" s="44">
        <v>0</v>
      </c>
      <c r="I224" s="25">
        <v>6489193</v>
      </c>
      <c r="J224" s="45">
        <f>SUM(F224:I224)</f>
        <v>6489193</v>
      </c>
    </row>
    <row r="225" spans="1:10" ht="13.05" customHeight="1" x14ac:dyDescent="0.3">
      <c r="A225" s="174"/>
      <c r="B225" s="175"/>
      <c r="C225" s="175" t="s">
        <v>138</v>
      </c>
      <c r="D225" s="175"/>
      <c r="E225" s="176"/>
      <c r="F225" s="31">
        <f>SUM(F221:F224)</f>
        <v>0</v>
      </c>
      <c r="G225" s="32">
        <f>SUM(G221:G224)</f>
        <v>0</v>
      </c>
      <c r="H225" s="32">
        <f>SUM(H221:H224)</f>
        <v>0</v>
      </c>
      <c r="I225" s="32">
        <f>SUM(I221:I224)</f>
        <v>36917153.75</v>
      </c>
      <c r="J225" s="32">
        <f>SUM(J221:J224)</f>
        <v>36917153.75</v>
      </c>
    </row>
    <row r="226" spans="1:10" ht="13.05" customHeight="1" thickBot="1" x14ac:dyDescent="0.35">
      <c r="A226" s="174" t="s">
        <v>111</v>
      </c>
      <c r="B226" s="175"/>
      <c r="C226" s="110"/>
      <c r="D226" s="175"/>
      <c r="E226" s="176"/>
      <c r="F226" s="33">
        <f>SUM(F219,F184,F34)</f>
        <v>64727112.950000003</v>
      </c>
      <c r="G226" s="33">
        <f>SUM(G219,G184,G34)</f>
        <v>11568585.300000001</v>
      </c>
      <c r="H226" s="33">
        <f>SUM(H219,H184,H34)</f>
        <v>10442991</v>
      </c>
      <c r="I226" s="33">
        <f>SUM(I225)</f>
        <v>36917153.75</v>
      </c>
      <c r="J226" s="48">
        <f>SUM(F226:I226)</f>
        <v>123655843</v>
      </c>
    </row>
    <row r="227" spans="1:10" ht="14.1" customHeight="1" thickTop="1" x14ac:dyDescent="0.3">
      <c r="A227" s="4"/>
      <c r="B227" s="167"/>
      <c r="C227" s="167"/>
      <c r="D227" s="4"/>
      <c r="E227" s="177"/>
      <c r="F227" s="27"/>
      <c r="G227" s="27"/>
      <c r="H227" s="27"/>
      <c r="I227" s="27"/>
    </row>
    <row r="228" spans="1:10" ht="14.1" customHeight="1" thickBot="1" x14ac:dyDescent="0.35">
      <c r="A228" t="s">
        <v>283</v>
      </c>
      <c r="F228" s="112"/>
      <c r="G228" s="92" t="s">
        <v>286</v>
      </c>
      <c r="H228" s="112"/>
      <c r="I228" s="33"/>
    </row>
    <row r="229" spans="1:10" ht="14.1" customHeight="1" thickTop="1" x14ac:dyDescent="0.3">
      <c r="E229" s="112"/>
      <c r="F229" s="112"/>
      <c r="G229" s="112"/>
      <c r="H229" s="112"/>
      <c r="I229" s="112"/>
    </row>
    <row r="230" spans="1:10" ht="14.1" customHeight="1" x14ac:dyDescent="0.3">
      <c r="D230" s="178" t="s">
        <v>284</v>
      </c>
      <c r="E230" s="112"/>
      <c r="F230" s="112"/>
      <c r="G230" s="112"/>
      <c r="H230" s="179" t="s">
        <v>287</v>
      </c>
      <c r="I230" s="112"/>
    </row>
    <row r="231" spans="1:10" x14ac:dyDescent="0.3">
      <c r="D231" s="93" t="s">
        <v>285</v>
      </c>
      <c r="E231" s="112"/>
      <c r="F231" s="112"/>
      <c r="G231" s="112"/>
      <c r="H231" s="192" t="s">
        <v>288</v>
      </c>
      <c r="I231" s="192"/>
    </row>
  </sheetData>
  <mergeCells count="33">
    <mergeCell ref="J90:J91"/>
    <mergeCell ref="I145:I146"/>
    <mergeCell ref="J145:J146"/>
    <mergeCell ref="D145:D146"/>
    <mergeCell ref="E145:E146"/>
    <mergeCell ref="G145:G146"/>
    <mergeCell ref="H145:H146"/>
    <mergeCell ref="D90:D91"/>
    <mergeCell ref="E90:E91"/>
    <mergeCell ref="G90:G91"/>
    <mergeCell ref="H90:H91"/>
    <mergeCell ref="I90:I91"/>
    <mergeCell ref="J43:J44"/>
    <mergeCell ref="D43:D44"/>
    <mergeCell ref="E43:E44"/>
    <mergeCell ref="G43:G44"/>
    <mergeCell ref="A3:J3"/>
    <mergeCell ref="I6:I7"/>
    <mergeCell ref="J6:J7"/>
    <mergeCell ref="E6:E7"/>
    <mergeCell ref="D6:D7"/>
    <mergeCell ref="G6:G7"/>
    <mergeCell ref="H6:H7"/>
    <mergeCell ref="A4:J4"/>
    <mergeCell ref="H43:H44"/>
    <mergeCell ref="I43:I44"/>
    <mergeCell ref="H231:I231"/>
    <mergeCell ref="J191:J192"/>
    <mergeCell ref="D191:D192"/>
    <mergeCell ref="E191:E192"/>
    <mergeCell ref="G191:G192"/>
    <mergeCell ref="H191:H192"/>
    <mergeCell ref="I191:I192"/>
  </mergeCells>
  <pageMargins left="1.83" right="0.39370078740157483" top="0.12" bottom="7.874015748031496E-2" header="0.11811023622047245" footer="7.874015748031496E-2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Proposed Appro. by Sector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2020-03-26T06:23:17Z</cp:lastPrinted>
  <dcterms:created xsi:type="dcterms:W3CDTF">2016-07-15T02:38:30Z</dcterms:created>
  <dcterms:modified xsi:type="dcterms:W3CDTF">2020-03-26T07:19:25Z</dcterms:modified>
</cp:coreProperties>
</file>