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nual Budget\LBP FORM 2021\"/>
    </mc:Choice>
  </mc:AlternateContent>
  <xr:revisionPtr revIDLastSave="0" documentId="13_ncr:1_{40CBF383-A94E-4161-AE68-FEA127644AC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 (2)" sheetId="4" r:id="rId1"/>
    <sheet name="Sheet2" sheetId="2" r:id="rId2"/>
    <sheet name="Sheet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H289" i="4" l="1"/>
  <c r="I289" i="4"/>
  <c r="J216" i="4"/>
  <c r="J215" i="4"/>
  <c r="J214" i="4"/>
  <c r="J110" i="4"/>
  <c r="J111" i="4"/>
  <c r="J112" i="4"/>
  <c r="J109" i="4"/>
  <c r="J108" i="4"/>
  <c r="J107" i="4"/>
  <c r="J106" i="4"/>
  <c r="J105" i="4"/>
  <c r="J104" i="4"/>
  <c r="I89" i="4"/>
  <c r="H89" i="4"/>
  <c r="J72" i="4"/>
  <c r="J133" i="4" l="1"/>
  <c r="J128" i="4"/>
  <c r="J127" i="4"/>
  <c r="J126" i="4"/>
  <c r="J284" i="4"/>
  <c r="J281" i="4"/>
  <c r="J280" i="4"/>
  <c r="J279" i="4"/>
  <c r="J277" i="4"/>
  <c r="J276" i="4"/>
  <c r="J275" i="4"/>
  <c r="J273" i="4"/>
  <c r="J272" i="4"/>
  <c r="J271" i="4"/>
  <c r="J270" i="4"/>
  <c r="J269" i="4"/>
  <c r="J267" i="4"/>
  <c r="J266" i="4"/>
  <c r="J265" i="4"/>
  <c r="J264" i="4"/>
  <c r="J263" i="4"/>
  <c r="J262" i="4"/>
  <c r="J261" i="4"/>
  <c r="G303" i="4"/>
  <c r="K289" i="4" l="1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172" i="4" l="1"/>
  <c r="K69" i="4" l="1"/>
  <c r="K70" i="4"/>
  <c r="K72" i="4"/>
  <c r="K73" i="4"/>
  <c r="K37" i="4" l="1"/>
  <c r="I37" i="4"/>
  <c r="H37" i="4"/>
  <c r="G37" i="4"/>
  <c r="K26" i="4"/>
  <c r="I26" i="4"/>
  <c r="H26" i="4"/>
  <c r="G26" i="4"/>
  <c r="J25" i="4"/>
  <c r="J24" i="4"/>
  <c r="J23" i="4"/>
  <c r="J22" i="4"/>
  <c r="K20" i="4"/>
  <c r="I20" i="4"/>
  <c r="H20" i="4"/>
  <c r="G20" i="4"/>
  <c r="J19" i="4"/>
  <c r="J18" i="4"/>
  <c r="J11" i="4"/>
  <c r="H50" i="4" l="1"/>
  <c r="J20" i="4"/>
  <c r="I50" i="4"/>
  <c r="G50" i="4"/>
  <c r="K50" i="4"/>
  <c r="J26" i="4"/>
  <c r="J37" i="4"/>
  <c r="J50" i="4" l="1"/>
  <c r="K77" i="4"/>
  <c r="J162" i="4" l="1"/>
  <c r="J209" i="4" l="1"/>
  <c r="J208" i="4"/>
  <c r="J207" i="4"/>
  <c r="J122" i="4" l="1"/>
  <c r="K309" i="4" l="1"/>
  <c r="J249" i="4"/>
  <c r="J248" i="4"/>
  <c r="J121" i="4"/>
  <c r="J274" i="4" l="1"/>
  <c r="J287" i="4"/>
  <c r="J283" i="4"/>
  <c r="J171" i="4" l="1"/>
  <c r="J73" i="4"/>
  <c r="J85" i="4"/>
  <c r="G309" i="4" l="1"/>
  <c r="G89" i="4" l="1"/>
  <c r="J156" i="4" l="1"/>
  <c r="I309" i="4"/>
  <c r="H309" i="4"/>
  <c r="J103" i="4"/>
  <c r="J129" i="4"/>
  <c r="J132" i="4"/>
  <c r="J154" i="4"/>
  <c r="J163" i="4"/>
  <c r="J164" i="4"/>
  <c r="J213" i="4"/>
  <c r="J212" i="4"/>
  <c r="J285" i="4"/>
  <c r="J260" i="4"/>
  <c r="J255" i="4"/>
  <c r="J252" i="4"/>
  <c r="J268" i="4"/>
  <c r="J177" i="4"/>
  <c r="J176" i="4"/>
  <c r="J175" i="4"/>
  <c r="J170" i="4"/>
  <c r="J167" i="4"/>
  <c r="J166" i="4"/>
  <c r="J168" i="4"/>
  <c r="J165" i="4"/>
  <c r="J155" i="4"/>
  <c r="J153" i="4"/>
  <c r="J152" i="4"/>
  <c r="J143" i="4"/>
  <c r="J141" i="4"/>
  <c r="J139" i="4"/>
  <c r="J138" i="4"/>
  <c r="J137" i="4"/>
  <c r="J135" i="4"/>
  <c r="J131" i="4"/>
  <c r="J130" i="4"/>
  <c r="J124" i="4"/>
  <c r="J120" i="4"/>
  <c r="J116" i="4"/>
  <c r="J115" i="4"/>
  <c r="J113" i="4"/>
  <c r="J278" i="4"/>
  <c r="J305" i="4" l="1"/>
  <c r="J123" i="4" l="1"/>
  <c r="J199" i="4"/>
  <c r="J288" i="4"/>
  <c r="J282" i="4"/>
  <c r="J286" i="4"/>
  <c r="J205" i="4"/>
  <c r="J186" i="4"/>
  <c r="J169" i="4"/>
  <c r="J159" i="4"/>
  <c r="J160" i="4"/>
  <c r="J211" i="4"/>
  <c r="J66" i="4"/>
  <c r="J68" i="4" l="1"/>
  <c r="J178" i="4" l="1"/>
  <c r="J125" i="4"/>
  <c r="J114" i="4"/>
  <c r="J306" i="4" l="1"/>
  <c r="J307" i="4"/>
  <c r="J308" i="4"/>
  <c r="K303" i="4"/>
  <c r="I303" i="4"/>
  <c r="I310" i="4" s="1"/>
  <c r="I311" i="4" s="1"/>
  <c r="H303" i="4"/>
  <c r="H310" i="4" s="1"/>
  <c r="J302" i="4"/>
  <c r="J303" i="4" s="1"/>
  <c r="J173" i="4"/>
  <c r="J217" i="4"/>
  <c r="J210" i="4"/>
  <c r="J206" i="4"/>
  <c r="J204" i="4"/>
  <c r="J203" i="4"/>
  <c r="J202" i="4"/>
  <c r="J201" i="4"/>
  <c r="J200" i="4"/>
  <c r="J198" i="4"/>
  <c r="J185" i="4"/>
  <c r="J184" i="4"/>
  <c r="J183" i="4"/>
  <c r="J182" i="4"/>
  <c r="J181" i="4"/>
  <c r="J180" i="4"/>
  <c r="J179" i="4"/>
  <c r="J161" i="4"/>
  <c r="J158" i="4"/>
  <c r="G289" i="4"/>
  <c r="J157" i="4"/>
  <c r="G310" i="4" l="1"/>
  <c r="G311" i="4" s="1"/>
  <c r="H311" i="4"/>
  <c r="J310" i="4"/>
  <c r="J309" i="4"/>
  <c r="J117" i="4"/>
  <c r="J118" i="4"/>
  <c r="J119" i="4"/>
  <c r="K89" i="4"/>
  <c r="K310" i="4" s="1"/>
  <c r="J82" i="4"/>
  <c r="J83" i="4"/>
  <c r="J84" i="4"/>
  <c r="J87" i="4"/>
  <c r="J88" i="4"/>
  <c r="J74" i="4"/>
  <c r="J75" i="4"/>
  <c r="J76" i="4"/>
  <c r="J77" i="4"/>
  <c r="J78" i="4"/>
  <c r="J79" i="4"/>
  <c r="J80" i="4"/>
  <c r="J69" i="4"/>
  <c r="J70" i="4"/>
  <c r="J71" i="4"/>
  <c r="J89" i="4" l="1"/>
  <c r="J289" i="4"/>
</calcChain>
</file>

<file path=xl/sharedStrings.xml><?xml version="1.0" encoding="utf-8"?>
<sst xmlns="http://schemas.openxmlformats.org/spreadsheetml/2006/main" count="614" uniqueCount="451">
  <si>
    <t>Particulars</t>
  </si>
  <si>
    <t>A. Local Sources</t>
  </si>
  <si>
    <t>1.  Tax Revenue</t>
  </si>
  <si>
    <t>a. Real Property Tax (RPT)</t>
  </si>
  <si>
    <t>b. Business Tax</t>
  </si>
  <si>
    <t>c. Other Local Tax</t>
  </si>
  <si>
    <t>Total Tax Revenue</t>
  </si>
  <si>
    <t>2.  Non-Tax Revenue</t>
  </si>
  <si>
    <t>a. Regulatory Fees</t>
  </si>
  <si>
    <t>b. Services/User Charges</t>
  </si>
  <si>
    <t>c.  Receipts from Economic Enterprise</t>
  </si>
  <si>
    <t>d. Other Receipts</t>
  </si>
  <si>
    <t>Total Non-Tax Revenue</t>
  </si>
  <si>
    <t>B. External Sources</t>
  </si>
  <si>
    <t>1. Internal Revenue Allotment</t>
  </si>
  <si>
    <t>2. Share from GOCCs (PAGCOR and PCSO)</t>
  </si>
  <si>
    <t>3. Other Shares from National Tax Collection</t>
  </si>
  <si>
    <t>a. Share from Ecozone</t>
  </si>
  <si>
    <t>b. Share from VAT</t>
  </si>
  <si>
    <t>c. Share from National Wealth</t>
  </si>
  <si>
    <t>d. Share from Tobacco Excise Tax</t>
  </si>
  <si>
    <t>4. Inter-Local Transfer</t>
  </si>
  <si>
    <t>5. Extraordinary Receipts/Grants/Donations/Aids</t>
  </si>
  <si>
    <t>Total External Sources</t>
  </si>
  <si>
    <t>1. Capital Investment Receipts</t>
  </si>
  <si>
    <t>a. Proceeds from Sale of Assets</t>
  </si>
  <si>
    <t>b. Proceeds from Sale of Debt Securities of Other Entities</t>
  </si>
  <si>
    <t>c. Collection of Loans Receivable</t>
  </si>
  <si>
    <t>Income</t>
  </si>
  <si>
    <t>Classification</t>
  </si>
  <si>
    <t>Past Year</t>
  </si>
  <si>
    <t>(Actual)</t>
  </si>
  <si>
    <t>Budget Year</t>
  </si>
  <si>
    <t xml:space="preserve">   i. Basic RPT</t>
  </si>
  <si>
    <t xml:space="preserve">   ii. Special Education Fund</t>
  </si>
  <si>
    <t>C. Other Receipts</t>
  </si>
  <si>
    <t>a. Acquisition of Loans</t>
  </si>
  <si>
    <t>b. Issuance of Bonds</t>
  </si>
  <si>
    <t>3. Income of Local Economic Enterprises</t>
  </si>
  <si>
    <t>Total Available Resources for Appropriation</t>
  </si>
  <si>
    <t>I.Beginning Cash Balance</t>
  </si>
  <si>
    <t>II. Receipts</t>
  </si>
  <si>
    <t>Actual</t>
  </si>
  <si>
    <t>Estimate</t>
  </si>
  <si>
    <t>TOTAL</t>
  </si>
  <si>
    <t xml:space="preserve"> </t>
  </si>
  <si>
    <t>-0-</t>
  </si>
  <si>
    <t>4-01</t>
  </si>
  <si>
    <t>4-01-02-040</t>
  </si>
  <si>
    <t>4-01-02-050</t>
  </si>
  <si>
    <t>4-01-02-030</t>
  </si>
  <si>
    <t>4-01-06-010</t>
  </si>
  <si>
    <t>1. Personal Services</t>
  </si>
  <si>
    <t>Salaries and Wages</t>
  </si>
  <si>
    <t>Salaries and Wages - Regular</t>
  </si>
  <si>
    <t>Other Compensation</t>
  </si>
  <si>
    <t>Personal Economic Relief Allowance (PERA)</t>
  </si>
  <si>
    <t>Representation Allowance RA</t>
  </si>
  <si>
    <t>Transportation Allowance TA</t>
  </si>
  <si>
    <t>Clothing/Uniform Allowance</t>
  </si>
  <si>
    <t>Subsistence Allowance</t>
  </si>
  <si>
    <t>Laundry Allowance</t>
  </si>
  <si>
    <t>Hazard Pay</t>
  </si>
  <si>
    <t>Longevity Pay</t>
  </si>
  <si>
    <t>Overtime and Night Pay</t>
  </si>
  <si>
    <t>Year End Bonus</t>
  </si>
  <si>
    <t>Mid-Year Bonus</t>
  </si>
  <si>
    <t>Cash Gift</t>
  </si>
  <si>
    <t>Personnel Benefit Contributions</t>
  </si>
  <si>
    <t>Retirement and Life Insurance Premiums</t>
  </si>
  <si>
    <t>Pag-IBIG Contributions</t>
  </si>
  <si>
    <t>Philhealth Contributions</t>
  </si>
  <si>
    <t>Employee Compensation Insurance Premiums</t>
  </si>
  <si>
    <t>Other Personnel Benefits</t>
  </si>
  <si>
    <t xml:space="preserve">   PEI</t>
  </si>
  <si>
    <t>TOTAL - PS</t>
  </si>
  <si>
    <t>Maintenance and Other Operating Expenses</t>
  </si>
  <si>
    <t>Traveling Expenses</t>
  </si>
  <si>
    <t>Traveling Expenses - Library</t>
  </si>
  <si>
    <t>Traveling Expenses - HRMO</t>
  </si>
  <si>
    <t>Traveling Expenses - CeC</t>
  </si>
  <si>
    <t>Traveling Expenses - PESO</t>
  </si>
  <si>
    <t>Traveling Expenses - Postal</t>
  </si>
  <si>
    <t>Traveling Expenses - Collector</t>
  </si>
  <si>
    <t>Training and Scholarship Expenses</t>
  </si>
  <si>
    <t>Training Expenses</t>
  </si>
  <si>
    <t>Training Expenses - Library</t>
  </si>
  <si>
    <t>Training Expenses - HRMO</t>
  </si>
  <si>
    <t>Training Expenses - PESO</t>
  </si>
  <si>
    <t>Training Expenses - CeC</t>
  </si>
  <si>
    <t>Supplies and Materials Expenses</t>
  </si>
  <si>
    <t>Office Supplies Expenses Library</t>
  </si>
  <si>
    <t>Office Supplies Expenses - CeC</t>
  </si>
  <si>
    <t>Office Supplies Expenses - PESO</t>
  </si>
  <si>
    <t>Office Supplies Expenses - BAC</t>
  </si>
  <si>
    <t>Accountable Forms Expenses</t>
  </si>
  <si>
    <t>Accountable Forms Brgy.</t>
  </si>
  <si>
    <t xml:space="preserve">Fuel, Oil and Lubricants Expenses </t>
  </si>
  <si>
    <t>Utility Expenses</t>
  </si>
  <si>
    <t>Electricity Expenses</t>
  </si>
  <si>
    <t>Communications Expenses</t>
  </si>
  <si>
    <t>Telephone Expenses</t>
  </si>
  <si>
    <t>Telephone Expenses PESO</t>
  </si>
  <si>
    <t xml:space="preserve">Internet Subscription Expenses - </t>
  </si>
  <si>
    <t>Postage and Deliveries</t>
  </si>
  <si>
    <t>Confidential, Intelligence and Extraordinary Expenses</t>
  </si>
  <si>
    <t>Confidential Expenses</t>
  </si>
  <si>
    <t>General Services</t>
  </si>
  <si>
    <t>Janitorial Services</t>
  </si>
  <si>
    <t>Security Services</t>
  </si>
  <si>
    <t>Other General Services</t>
  </si>
  <si>
    <t>General Revision</t>
  </si>
  <si>
    <t>SPES Wages</t>
  </si>
  <si>
    <t>Jobs Fair</t>
  </si>
  <si>
    <t>SPES Orientation</t>
  </si>
  <si>
    <t>Career Advocacy</t>
  </si>
  <si>
    <t>OSCA</t>
  </si>
  <si>
    <t>Day Care Worker</t>
  </si>
  <si>
    <t>Account Code</t>
  </si>
  <si>
    <t>5-01-01</t>
  </si>
  <si>
    <t>5-01-01-010</t>
  </si>
  <si>
    <t>5-01-02</t>
  </si>
  <si>
    <t>5-01-02-010</t>
  </si>
  <si>
    <t>5-01-02-020</t>
  </si>
  <si>
    <t>5-01-02-030</t>
  </si>
  <si>
    <t>5-01-02-040</t>
  </si>
  <si>
    <t>5-01-02-050</t>
  </si>
  <si>
    <t>5-01-02-060</t>
  </si>
  <si>
    <t>5-01-02-110</t>
  </si>
  <si>
    <t>5-01-02-120</t>
  </si>
  <si>
    <t>5-01-02-130</t>
  </si>
  <si>
    <t>5-01-02-140</t>
  </si>
  <si>
    <t>5-01-02-150</t>
  </si>
  <si>
    <t>5-01-03</t>
  </si>
  <si>
    <t>5-01-03-010</t>
  </si>
  <si>
    <t>5-01-03-020</t>
  </si>
  <si>
    <t>5-01-03-030</t>
  </si>
  <si>
    <t>5-01-03-040</t>
  </si>
  <si>
    <t>5-01-04</t>
  </si>
  <si>
    <t>5-02-01</t>
  </si>
  <si>
    <t>5-02-01-010</t>
  </si>
  <si>
    <t>5-02-01-010-1</t>
  </si>
  <si>
    <t>5-02-01-010-2</t>
  </si>
  <si>
    <t>5-02-01-010-3</t>
  </si>
  <si>
    <t>5-02-01-010-4</t>
  </si>
  <si>
    <t>5-02-01-010-5</t>
  </si>
  <si>
    <t>5-02-01-010-6</t>
  </si>
  <si>
    <t>5-02-02</t>
  </si>
  <si>
    <t>5-02-02-010</t>
  </si>
  <si>
    <t>5-02-02-010-1</t>
  </si>
  <si>
    <t>5-02-02-010-2</t>
  </si>
  <si>
    <t>5-02-02-010-3</t>
  </si>
  <si>
    <t>5-02-02-010-4</t>
  </si>
  <si>
    <t>5-05-03-080</t>
  </si>
  <si>
    <t>5-02-03-020-1</t>
  </si>
  <si>
    <t>5-02-03-090</t>
  </si>
  <si>
    <t>5-02-04</t>
  </si>
  <si>
    <t>5-02-05</t>
  </si>
  <si>
    <t>5-02-05-010</t>
  </si>
  <si>
    <t>5-02-05-030</t>
  </si>
  <si>
    <t>5-02-10</t>
  </si>
  <si>
    <t>5-02-12</t>
  </si>
  <si>
    <t>Repairs and Maintenance</t>
  </si>
  <si>
    <t>R/M - Machinery and Equipment (Office Equipment)</t>
  </si>
  <si>
    <t>R/M - Transportation Equipment</t>
  </si>
  <si>
    <t>R/M - Building / Structures (Public Building)</t>
  </si>
  <si>
    <t>R/M - Machinery &amp; Equipment (Const. &amp; Heavy Equipment</t>
  </si>
  <si>
    <t>R/M - Transportation Equipment (Patrol Car)</t>
  </si>
  <si>
    <t>Financial Assistance/Subsidy</t>
  </si>
  <si>
    <t xml:space="preserve">Subsidies - Others-MAFC </t>
  </si>
  <si>
    <t>Taxes, Insurance Premiums and Other Fees</t>
  </si>
  <si>
    <t>Taxes, Duties and Licenses (Renewal of License - firearms)</t>
  </si>
  <si>
    <t>Fidelity Bond Premiums</t>
  </si>
  <si>
    <t>Insurance Expenses</t>
  </si>
  <si>
    <t>Other Maintenance and Operating Expenses</t>
  </si>
  <si>
    <t>Advertising Expenses</t>
  </si>
  <si>
    <t>Printing and Publication Expenses</t>
  </si>
  <si>
    <t>Representation Expenses</t>
  </si>
  <si>
    <t>Transportation and Delivery Expenses</t>
  </si>
  <si>
    <t>Membership Dues and Contributions to Organizations</t>
  </si>
  <si>
    <t>Subscription Expenses - Library</t>
  </si>
  <si>
    <t>Donations</t>
  </si>
  <si>
    <t>Donations VM</t>
  </si>
  <si>
    <t>Other MOOE</t>
  </si>
  <si>
    <t>Burial and Medical Assistant</t>
  </si>
  <si>
    <t>Conduct of Information Caravan</t>
  </si>
  <si>
    <t>Celebration of Araw ng Kalawit</t>
  </si>
  <si>
    <t>Maintenance of Tourism St. Lights</t>
  </si>
  <si>
    <t>Celebration of SAULOG</t>
  </si>
  <si>
    <t>Celebration of CSC Day</t>
  </si>
  <si>
    <t>Peace and Order</t>
  </si>
  <si>
    <t>MDC</t>
  </si>
  <si>
    <t>Medical Dental &amp; Laboratory Expenses</t>
  </si>
  <si>
    <t>Buntis Congress</t>
  </si>
  <si>
    <t>Health Board</t>
  </si>
  <si>
    <t>Youth Program</t>
  </si>
  <si>
    <t>Emergency Assistance</t>
  </si>
  <si>
    <t>Counterpart to 4Ps Program</t>
  </si>
  <si>
    <t>BAC</t>
  </si>
  <si>
    <t>LDRRMO</t>
  </si>
  <si>
    <t>TOTAL - MOOE</t>
  </si>
  <si>
    <t>Property, Plant and Equipment</t>
  </si>
  <si>
    <t>TOTAL CAPITAL OUTLAY</t>
  </si>
  <si>
    <t>4. Special Purpose Appropriations(SPA)</t>
  </si>
  <si>
    <t>20% Development Fund</t>
  </si>
  <si>
    <t>5% LDRRMF</t>
  </si>
  <si>
    <t>Financial Aid to Barangay</t>
  </si>
  <si>
    <t>Terminal Leave Pay/Retirement</t>
  </si>
  <si>
    <t>Total SPA</t>
  </si>
  <si>
    <t>1-07</t>
  </si>
  <si>
    <t>5-02-13</t>
  </si>
  <si>
    <t>5-02-13-050</t>
  </si>
  <si>
    <t>5-02-13-060</t>
  </si>
  <si>
    <t>5-02-13-060-1</t>
  </si>
  <si>
    <t>5-02-13-060-2</t>
  </si>
  <si>
    <t>5-02-13-060-3</t>
  </si>
  <si>
    <t>5-02-14-990</t>
  </si>
  <si>
    <t>5-02-16</t>
  </si>
  <si>
    <t>5-02-16-010</t>
  </si>
  <si>
    <t>5-02-16-020</t>
  </si>
  <si>
    <t>5-02-16-030</t>
  </si>
  <si>
    <t>5-02-99</t>
  </si>
  <si>
    <t>5-02-99-010</t>
  </si>
  <si>
    <t>5-02-99-020</t>
  </si>
  <si>
    <t>5-02-99-030</t>
  </si>
  <si>
    <t>5-02-99-040</t>
  </si>
  <si>
    <t>5-02-99-060</t>
  </si>
  <si>
    <t>5-02-99-070</t>
  </si>
  <si>
    <t>5-02-99-080</t>
  </si>
  <si>
    <t>5-02-99-080-1</t>
  </si>
  <si>
    <t>5-02-99-990</t>
  </si>
  <si>
    <t>5-02-99-990-1</t>
  </si>
  <si>
    <t>5-02-99-990-2</t>
  </si>
  <si>
    <t>5-02-99-990-3</t>
  </si>
  <si>
    <t>5-02-99-990-4</t>
  </si>
  <si>
    <t>5-02-99-990-5</t>
  </si>
  <si>
    <t>5-02-99-990-6</t>
  </si>
  <si>
    <t>5-02-99-990-7</t>
  </si>
  <si>
    <t>5-02-99-990-8</t>
  </si>
  <si>
    <t>5-02-99-990-9</t>
  </si>
  <si>
    <t>5-02-99-990-11</t>
  </si>
  <si>
    <t>5-02-99-990-13</t>
  </si>
  <si>
    <t>5-02-99-990-16</t>
  </si>
  <si>
    <t>5-02-99-990-17</t>
  </si>
  <si>
    <t>5-02-99-990-18</t>
  </si>
  <si>
    <t>5-02-99-990-19</t>
  </si>
  <si>
    <t>5-02-99-990-20</t>
  </si>
  <si>
    <t>5-02-99-990-21</t>
  </si>
  <si>
    <t>5-02-99-990-22</t>
  </si>
  <si>
    <t>5-02-99-990-23</t>
  </si>
  <si>
    <t>5-02-99-990-24</t>
  </si>
  <si>
    <t>5-02-99-990-25</t>
  </si>
  <si>
    <t>5-02-99-990-26</t>
  </si>
  <si>
    <t>5-02-99-990-27</t>
  </si>
  <si>
    <t>5-02-99-990-28</t>
  </si>
  <si>
    <t>5-02-99-990-29</t>
  </si>
  <si>
    <t>Productivity Incentive Allowance</t>
  </si>
  <si>
    <t>5-01-02-080</t>
  </si>
  <si>
    <t>TOTAL EXPENDITURES</t>
  </si>
  <si>
    <t>IV. Ending Balance</t>
  </si>
  <si>
    <t>5-02-13-040</t>
  </si>
  <si>
    <t>5-02-12-20</t>
  </si>
  <si>
    <t>5-02-12-30</t>
  </si>
  <si>
    <t>5-02-12-90</t>
  </si>
  <si>
    <t>5-02-12-90-2</t>
  </si>
  <si>
    <t>5-02-12-90-4</t>
  </si>
  <si>
    <t>5-02-12-90-5</t>
  </si>
  <si>
    <t>5-02-12-90-6</t>
  </si>
  <si>
    <t>5-02-12-90-7</t>
  </si>
  <si>
    <t>5-02-12-90-8</t>
  </si>
  <si>
    <t>5-02-12-90-9</t>
  </si>
  <si>
    <t>5-02-10-10</t>
  </si>
  <si>
    <t>5-02-05-20</t>
  </si>
  <si>
    <t>5-02-05-20-1</t>
  </si>
  <si>
    <t>5-02-04-20</t>
  </si>
  <si>
    <t>5-02-03-10</t>
  </si>
  <si>
    <t>5-02-03-10-1</t>
  </si>
  <si>
    <t>5-02-03-10-2</t>
  </si>
  <si>
    <t>5-02-03-10-3</t>
  </si>
  <si>
    <t>5-02-03-10-4</t>
  </si>
  <si>
    <t>5-02-03-020</t>
  </si>
  <si>
    <t>We hereby cerfity that the information presented above are true and correct: We further certify that the foregoing estimated receipts are reasonably projected as collectible for the Budget Year</t>
  </si>
  <si>
    <t>MERLITA P. AMORA</t>
  </si>
  <si>
    <t>Municipal Treasurer</t>
  </si>
  <si>
    <t>GERMILIZA M. ALANO</t>
  </si>
  <si>
    <t>Municipal Budget Officer</t>
  </si>
  <si>
    <t>SALVADOR P. ANTOJADO, JR.</t>
  </si>
  <si>
    <t>BONIFACIA P. BANAO</t>
  </si>
  <si>
    <t>Municipal Accountant</t>
  </si>
  <si>
    <t>Municipal Mayor</t>
  </si>
  <si>
    <t>LBP Form No. 1</t>
  </si>
  <si>
    <t xml:space="preserve">Budget of Expenditures and Sources of Financing </t>
  </si>
  <si>
    <t>LGU: Kalawit, Zamboanga del Norte</t>
  </si>
  <si>
    <t>Annex C</t>
  </si>
  <si>
    <t>1</t>
  </si>
  <si>
    <t>2</t>
  </si>
  <si>
    <t>3</t>
  </si>
  <si>
    <t>4</t>
  </si>
  <si>
    <t>5</t>
  </si>
  <si>
    <t>6</t>
  </si>
  <si>
    <t>7</t>
  </si>
  <si>
    <t>8</t>
  </si>
  <si>
    <t>(Proposed)</t>
  </si>
  <si>
    <t>First Semester</t>
  </si>
  <si>
    <t>Second Semester</t>
  </si>
  <si>
    <t>Current Year Appropriation</t>
  </si>
  <si>
    <t>SERGIO RUNEM M. BRILLANTES</t>
  </si>
  <si>
    <t>MPDC/HRMO-Designate</t>
  </si>
  <si>
    <t>Total Capital Investment Receipt</t>
  </si>
  <si>
    <t>Total Receipts from Borrowings and Loans</t>
  </si>
  <si>
    <t>Total Non-Income Receipts</t>
  </si>
  <si>
    <t>2. Receipts from Loans and Barrowings</t>
  </si>
  <si>
    <t>Traveling Expenses - MAFC</t>
  </si>
  <si>
    <t>Traveling Expenses - GAD GFPs</t>
  </si>
  <si>
    <t>R/M - Transportation Equipment (Ambulance)</t>
  </si>
  <si>
    <t>Child Welfare Program</t>
  </si>
  <si>
    <t>Elderly Welfare Program</t>
  </si>
  <si>
    <t>Person w/disability Welfare Program(PWD)</t>
  </si>
  <si>
    <t>Honorarium (Nat'l. Offices)</t>
  </si>
  <si>
    <t>Other General Services (BNH/BHW/JO)</t>
  </si>
  <si>
    <t>5-02-01-010-7</t>
  </si>
  <si>
    <t>5-02-01-010-8</t>
  </si>
  <si>
    <t>5-02-12-90-3</t>
  </si>
  <si>
    <t>5-02-99-990-30</t>
  </si>
  <si>
    <t>5-02-99-990-31</t>
  </si>
  <si>
    <t>5-02-99-990-32</t>
  </si>
  <si>
    <t>5-02-99-990-33</t>
  </si>
  <si>
    <t>5-02-99-990-34</t>
  </si>
  <si>
    <t>5-02-99-990-35</t>
  </si>
  <si>
    <t>5-02-99-990-36</t>
  </si>
  <si>
    <t>5-02-99-990-38</t>
  </si>
  <si>
    <t>5-02-99-990-39</t>
  </si>
  <si>
    <t>5-02-99-990-40</t>
  </si>
  <si>
    <t>5-02-99-990-41</t>
  </si>
  <si>
    <t>5-02-99-990-42</t>
  </si>
  <si>
    <t>5-02-99-990-43</t>
  </si>
  <si>
    <t>5-02-99-990-44</t>
  </si>
  <si>
    <t>5-02-99-990-46</t>
  </si>
  <si>
    <t>5-02-99-990-45</t>
  </si>
  <si>
    <t xml:space="preserve">  </t>
  </si>
  <si>
    <t>Traveling Expenses - BAC</t>
  </si>
  <si>
    <t>Office Supplies Expenses - HRMO</t>
  </si>
  <si>
    <t>SOMA</t>
  </si>
  <si>
    <t>SOCA</t>
  </si>
  <si>
    <t>IP's Day</t>
  </si>
  <si>
    <t>Adolescent Health Awareness Program GAD</t>
  </si>
  <si>
    <t>Filariasis Program GAD</t>
  </si>
  <si>
    <t>Annual Licensing BEMONC</t>
  </si>
  <si>
    <t>Ambulance Licensing BEMONC GAD</t>
  </si>
  <si>
    <t>Health and Nutrition Maternal Child Care GAD</t>
  </si>
  <si>
    <t>Environmental Sanitation GAD</t>
  </si>
  <si>
    <t>TB DOTS Program GAD</t>
  </si>
  <si>
    <t>Expanded Immunization Program GAD</t>
  </si>
  <si>
    <t>Medical Caravan - (Annual &amp; Quarterly) GAD</t>
  </si>
  <si>
    <t>Araw Medical Outreach GAD</t>
  </si>
  <si>
    <t>NDC (Non Communicable Disease Program) GAD</t>
  </si>
  <si>
    <t>Blood Donation Program GAD</t>
  </si>
  <si>
    <t>Family Planning Program GAD</t>
  </si>
  <si>
    <t>Leprosy Program/Campaign GAD</t>
  </si>
  <si>
    <t>Oral Health Program GAD</t>
  </si>
  <si>
    <t>Rabies Program GAD</t>
  </si>
  <si>
    <t>Dengue Program GAD</t>
  </si>
  <si>
    <t>BLS Training Annually GAD</t>
  </si>
  <si>
    <t>Suicide Prevention Campaign GAD</t>
  </si>
  <si>
    <t>Tabacco Control Program GAD</t>
  </si>
  <si>
    <t>Malaria Program GAD</t>
  </si>
  <si>
    <t>Newborn Screening Program GAD</t>
  </si>
  <si>
    <t>HIV/AIDS Campaign GAD</t>
  </si>
  <si>
    <t>Nutrition Program GAD</t>
  </si>
  <si>
    <t>Mental Health Program GAD</t>
  </si>
  <si>
    <t>CAPITAL  OUTLAY</t>
  </si>
  <si>
    <t>Capability Building/Livelihood Skills Training PESO</t>
  </si>
  <si>
    <t>Capability Building GFPS</t>
  </si>
  <si>
    <t>Traveling Expenses-GAD Trans. VAWC Victim</t>
  </si>
  <si>
    <t>5-02-03-10-5</t>
  </si>
  <si>
    <t>5-02-99-990-37</t>
  </si>
  <si>
    <t>5-02-99-990-47</t>
  </si>
  <si>
    <t>5-02-99-990-48</t>
  </si>
  <si>
    <t>5-02-99-990-50</t>
  </si>
  <si>
    <t>5-02-99-990-51</t>
  </si>
  <si>
    <t>5-02-99-990-52</t>
  </si>
  <si>
    <t>5-02-12-90-10</t>
  </si>
  <si>
    <t>Office Supplies Expenses-CDW GAD</t>
  </si>
  <si>
    <t>Office Supplies Expenses-OSCA GAD</t>
  </si>
  <si>
    <t>Office Supplies Expenses-PDAO GAD</t>
  </si>
  <si>
    <t>5-02-03-10-6</t>
  </si>
  <si>
    <t>5-02-03-10-7</t>
  </si>
  <si>
    <t>5-02-03-10-8</t>
  </si>
  <si>
    <t>Water Supplies Maintenance</t>
  </si>
  <si>
    <t>Internet Subscription Expenses - BAC</t>
  </si>
  <si>
    <t>5-02-05-030-1</t>
  </si>
  <si>
    <t>STH Program</t>
  </si>
  <si>
    <t>Water Bacti-Analysis</t>
  </si>
  <si>
    <t>Concrete Bowls</t>
  </si>
  <si>
    <t>Breast/Cervical/Prostate Awareness Program</t>
  </si>
  <si>
    <t>COVIC-19 Program</t>
  </si>
  <si>
    <t>Medico-Legal</t>
  </si>
  <si>
    <t>Youth Organization GAD</t>
  </si>
  <si>
    <t>Capability Building/attendance of Provincial Meeting GAD</t>
  </si>
  <si>
    <t>Elderly Filipino Week Celebration GAD</t>
  </si>
  <si>
    <t>Reporting System and Prevention Program for Elder Abuse Cases GAD</t>
  </si>
  <si>
    <t>Burial, Medical/Financial Assistance GAD</t>
  </si>
  <si>
    <t>Women and Family Welfare Program</t>
  </si>
  <si>
    <t>Burial, Medical/Financial/ESA Transportation Assistance GAD</t>
  </si>
  <si>
    <t>Women's Month Celebration GAD</t>
  </si>
  <si>
    <t>18-day Advocacy Campaign to Stop VAWC GAD</t>
  </si>
  <si>
    <t>Reproduction of IEC Materials GAD</t>
  </si>
  <si>
    <t>Comprehensive intervention against Gender Based Violence GAD</t>
  </si>
  <si>
    <t>National Children's Month Celebration GAD</t>
  </si>
  <si>
    <t>Child Development Workers training GAD</t>
  </si>
  <si>
    <t>Comprehensive Local Juvenile Intervention Program GAD</t>
  </si>
  <si>
    <t>Counterpart Fund to Residential Care/Rehabilitation Center's GAD</t>
  </si>
  <si>
    <t>Assistive Device for PWD GAD</t>
  </si>
  <si>
    <t>Philhealth Insurance for Indigent</t>
  </si>
  <si>
    <t>Municipal Sectoral Quarterly Meeting (Women, Senior Citizen, CDW's &amp; PWD)GAD</t>
  </si>
  <si>
    <t>Support to National/Regional/Provincial Social Protection Programs</t>
  </si>
  <si>
    <t>Child Crisis Intervention Program-Mobilization GAD</t>
  </si>
  <si>
    <t>National Youth Council</t>
  </si>
  <si>
    <t>Agricultural Dev't. Program</t>
  </si>
  <si>
    <t>5-02-99-990-67</t>
  </si>
  <si>
    <t>5-02-99-990-68</t>
  </si>
  <si>
    <t>5-02-99-990-69</t>
  </si>
  <si>
    <t>5-02-99-990-70</t>
  </si>
  <si>
    <t>5-02-99-990-71</t>
  </si>
  <si>
    <t>5-02-99-990-72</t>
  </si>
  <si>
    <t>5-02-99-990-73</t>
  </si>
  <si>
    <t>5-02-99-990-64</t>
  </si>
  <si>
    <t>5-02-99-990-65</t>
  </si>
  <si>
    <t>5-02-99-990-66</t>
  </si>
  <si>
    <t>5-02-99-990-59</t>
  </si>
  <si>
    <t>5-02-99-990-60</t>
  </si>
  <si>
    <t>5-02-99-990-61</t>
  </si>
  <si>
    <t>5-02-99-990-62</t>
  </si>
  <si>
    <t>5-02-99-990-63</t>
  </si>
  <si>
    <t>5-02-99-990-53</t>
  </si>
  <si>
    <t>5-02-99-990-54</t>
  </si>
  <si>
    <t>5-02-99-990-55</t>
  </si>
  <si>
    <t>5-02-99-990-56</t>
  </si>
  <si>
    <t>5-02-99-990-57</t>
  </si>
  <si>
    <t>5-02-99-990-58</t>
  </si>
  <si>
    <t>5-02-99-990-49</t>
  </si>
  <si>
    <t>5-02-99-990-12</t>
  </si>
  <si>
    <t>5-02-99-990-10</t>
  </si>
  <si>
    <t>7 of 1</t>
  </si>
  <si>
    <t>7 of 2</t>
  </si>
  <si>
    <t>7 of 3</t>
  </si>
  <si>
    <t>7 of 4</t>
  </si>
  <si>
    <t>7 of 5</t>
  </si>
  <si>
    <t>7 of 6</t>
  </si>
  <si>
    <t>7 of 7</t>
  </si>
  <si>
    <t>Counselling Ser. for the Rehabilitation of Perpetrator of Domestic Violence GAD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</si>
</sst>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Brush Script MT"/>
      <family val="4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Brush Script MT"/>
      <family val="4"/>
    </font>
    <font>
      <b/>
      <sz val="8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8">
    <xf numFmtId="0" fontId="0" fillId="0" borderId="0" xfId="0"/>
    <xf numFmtId="164" fontId="2" fillId="0" borderId="3" xfId="1" applyFont="1" applyFill="1" applyBorder="1"/>
    <xf numFmtId="164" fontId="3" fillId="0" borderId="0" xfId="1" applyFont="1" applyFill="1" applyBorder="1"/>
    <xf numFmtId="164" fontId="3" fillId="0" borderId="3" xfId="1" applyFont="1" applyFill="1" applyBorder="1"/>
    <xf numFmtId="0" fontId="4" fillId="0" borderId="0" xfId="0" applyFont="1" applyAlignment="1">
      <alignment horizontal="right"/>
    </xf>
    <xf numFmtId="164" fontId="2" fillId="0" borderId="8" xfId="1" applyFont="1" applyBorder="1"/>
    <xf numFmtId="164" fontId="2" fillId="0" borderId="7" xfId="1" applyFont="1" applyBorder="1"/>
    <xf numFmtId="164" fontId="2" fillId="0" borderId="1" xfId="1" applyFont="1" applyBorder="1"/>
    <xf numFmtId="164" fontId="5" fillId="0" borderId="1" xfId="1" applyFont="1" applyBorder="1"/>
    <xf numFmtId="0" fontId="6" fillId="0" borderId="8" xfId="0" applyFont="1" applyBorder="1" applyAlignment="1">
      <alignment horizontal="center"/>
    </xf>
    <xf numFmtId="49" fontId="2" fillId="0" borderId="8" xfId="1" applyNumberFormat="1" applyFont="1" applyBorder="1"/>
    <xf numFmtId="0" fontId="2" fillId="0" borderId="0" xfId="0" applyFont="1"/>
    <xf numFmtId="0" fontId="2" fillId="0" borderId="7" xfId="0" applyFont="1" applyBorder="1"/>
    <xf numFmtId="164" fontId="5" fillId="0" borderId="15" xfId="1" applyFont="1" applyBorder="1"/>
    <xf numFmtId="164" fontId="5" fillId="0" borderId="9" xfId="1" applyFont="1" applyBorder="1"/>
    <xf numFmtId="0" fontId="5" fillId="0" borderId="0" xfId="0" applyFont="1"/>
    <xf numFmtId="0" fontId="7" fillId="0" borderId="0" xfId="0" applyFont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7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4" xfId="0" applyFont="1" applyBorder="1"/>
    <xf numFmtId="0" fontId="6" fillId="0" borderId="0" xfId="0" applyFont="1" applyBorder="1"/>
    <xf numFmtId="0" fontId="6" fillId="0" borderId="8" xfId="0" applyFont="1" applyBorder="1"/>
    <xf numFmtId="0" fontId="6" fillId="0" borderId="4" xfId="0" applyFont="1" applyBorder="1"/>
    <xf numFmtId="0" fontId="9" fillId="0" borderId="0" xfId="0" applyFont="1" applyBorder="1"/>
    <xf numFmtId="0" fontId="6" fillId="0" borderId="0" xfId="0" applyFont="1" applyBorder="1" applyAlignment="1">
      <alignment horizontal="left"/>
    </xf>
    <xf numFmtId="0" fontId="9" fillId="0" borderId="3" xfId="0" applyFont="1" applyBorder="1"/>
    <xf numFmtId="0" fontId="9" fillId="0" borderId="11" xfId="0" applyFont="1" applyBorder="1"/>
    <xf numFmtId="0" fontId="9" fillId="0" borderId="10" xfId="0" applyFont="1" applyBorder="1"/>
    <xf numFmtId="0" fontId="9" fillId="0" borderId="1" xfId="0" applyFont="1" applyBorder="1"/>
    <xf numFmtId="164" fontId="2" fillId="0" borderId="0" xfId="1" applyFont="1" applyBorder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12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14" xfId="0" applyFont="1" applyBorder="1" applyAlignment="1"/>
    <xf numFmtId="49" fontId="5" fillId="0" borderId="8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/>
    <xf numFmtId="0" fontId="5" fillId="0" borderId="6" xfId="0" applyFont="1" applyBorder="1" applyAlignment="1"/>
    <xf numFmtId="0" fontId="5" fillId="0" borderId="13" xfId="0" applyFont="1" applyBorder="1" applyAlignment="1"/>
    <xf numFmtId="0" fontId="2" fillId="0" borderId="9" xfId="0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7" xfId="0" applyFont="1" applyBorder="1" applyAlignment="1"/>
    <xf numFmtId="0" fontId="5" fillId="0" borderId="4" xfId="0" applyFont="1" applyBorder="1" applyAlignment="1"/>
    <xf numFmtId="0" fontId="2" fillId="0" borderId="0" xfId="0" applyFont="1" applyBorder="1"/>
    <xf numFmtId="0" fontId="2" fillId="0" borderId="0" xfId="0" applyFont="1" applyFill="1" applyBorder="1" applyAlignment="1"/>
    <xf numFmtId="0" fontId="10" fillId="0" borderId="14" xfId="0" applyFont="1" applyFill="1" applyBorder="1" applyAlignment="1"/>
    <xf numFmtId="0" fontId="2" fillId="0" borderId="3" xfId="0" applyFont="1" applyBorder="1" applyAlignment="1">
      <alignment horizontal="left"/>
    </xf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164" fontId="2" fillId="0" borderId="3" xfId="1" applyFont="1" applyBorder="1"/>
    <xf numFmtId="0" fontId="5" fillId="0" borderId="0" xfId="0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/>
    <xf numFmtId="0" fontId="2" fillId="0" borderId="6" xfId="0" applyFont="1" applyBorder="1"/>
    <xf numFmtId="49" fontId="2" fillId="0" borderId="6" xfId="0" applyNumberFormat="1" applyFont="1" applyBorder="1" applyAlignment="1">
      <alignment horizontal="center"/>
    </xf>
    <xf numFmtId="164" fontId="2" fillId="0" borderId="6" xfId="1" applyFont="1" applyBorder="1"/>
    <xf numFmtId="0" fontId="2" fillId="0" borderId="12" xfId="0" applyFont="1" applyBorder="1" applyAlignment="1"/>
    <xf numFmtId="0" fontId="2" fillId="0" borderId="14" xfId="0" applyFont="1" applyBorder="1"/>
    <xf numFmtId="0" fontId="2" fillId="0" borderId="4" xfId="0" applyFont="1" applyBorder="1"/>
    <xf numFmtId="0" fontId="10" fillId="0" borderId="0" xfId="0" applyFont="1" applyBorder="1" applyAlignment="1"/>
    <xf numFmtId="0" fontId="10" fillId="0" borderId="14" xfId="0" applyFont="1" applyBorder="1" applyAlignment="1"/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4" xfId="0" applyFont="1" applyBorder="1"/>
    <xf numFmtId="0" fontId="3" fillId="0" borderId="14" xfId="0" applyFont="1" applyBorder="1" applyAlignment="1">
      <alignment horizontal="left"/>
    </xf>
    <xf numFmtId="0" fontId="3" fillId="0" borderId="0" xfId="0" applyFont="1" applyBorder="1" applyAlignment="1"/>
    <xf numFmtId="0" fontId="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13" xfId="0" applyFont="1" applyBorder="1" applyAlignment="1"/>
    <xf numFmtId="0" fontId="10" fillId="0" borderId="3" xfId="0" applyFont="1" applyBorder="1" applyAlignment="1">
      <alignment horizontal="left"/>
    </xf>
    <xf numFmtId="0" fontId="10" fillId="0" borderId="3" xfId="0" applyFont="1" applyBorder="1" applyAlignment="1"/>
    <xf numFmtId="49" fontId="10" fillId="0" borderId="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6" xfId="0" applyFont="1" applyBorder="1" applyAlignment="1"/>
    <xf numFmtId="49" fontId="10" fillId="0" borderId="6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14" xfId="0" applyFont="1" applyBorder="1" applyAlignment="1"/>
    <xf numFmtId="0" fontId="5" fillId="0" borderId="5" xfId="0" applyFont="1" applyBorder="1" applyAlignment="1"/>
    <xf numFmtId="0" fontId="10" fillId="0" borderId="0" xfId="0" applyFont="1"/>
    <xf numFmtId="0" fontId="10" fillId="0" borderId="6" xfId="0" applyFont="1" applyBorder="1"/>
    <xf numFmtId="164" fontId="10" fillId="0" borderId="6" xfId="1" applyFont="1" applyBorder="1"/>
    <xf numFmtId="0" fontId="11" fillId="0" borderId="6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0" fillId="0" borderId="7" xfId="0" applyFont="1" applyBorder="1"/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5" fillId="0" borderId="9" xfId="1" applyNumberFormat="1" applyFont="1" applyBorder="1" applyAlignment="1">
      <alignment horizontal="center"/>
    </xf>
    <xf numFmtId="164" fontId="2" fillId="0" borderId="8" xfId="1" applyFont="1" applyFill="1" applyBorder="1"/>
    <xf numFmtId="0" fontId="6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6" fillId="0" borderId="14" xfId="0" applyFont="1" applyBorder="1" applyAlignment="1"/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8" xfId="0" applyNumberFormat="1" applyFont="1" applyBorder="1" applyAlignment="1">
      <alignment horizontal="center"/>
    </xf>
    <xf numFmtId="164" fontId="6" fillId="0" borderId="8" xfId="1" applyFont="1" applyBorder="1"/>
    <xf numFmtId="164" fontId="6" fillId="0" borderId="8" xfId="1" applyFont="1" applyFill="1" applyBorder="1"/>
    <xf numFmtId="0" fontId="6" fillId="0" borderId="0" xfId="0" applyFont="1"/>
    <xf numFmtId="0" fontId="6" fillId="0" borderId="14" xfId="0" applyFont="1" applyFill="1" applyBorder="1" applyAlignment="1"/>
    <xf numFmtId="164" fontId="6" fillId="0" borderId="9" xfId="1" applyFont="1" applyFill="1" applyBorder="1"/>
    <xf numFmtId="0" fontId="6" fillId="0" borderId="5" xfId="0" applyFont="1" applyBorder="1"/>
    <xf numFmtId="0" fontId="6" fillId="0" borderId="9" xfId="0" applyFont="1" applyBorder="1"/>
    <xf numFmtId="164" fontId="9" fillId="0" borderId="1" xfId="1" applyFont="1" applyBorder="1"/>
    <xf numFmtId="0" fontId="6" fillId="0" borderId="0" xfId="0" applyFont="1" applyBorder="1" applyAlignment="1"/>
    <xf numFmtId="0" fontId="6" fillId="0" borderId="14" xfId="0" applyFont="1" applyBorder="1"/>
    <xf numFmtId="49" fontId="9" fillId="0" borderId="8" xfId="0" applyNumberFormat="1" applyFont="1" applyBorder="1" applyAlignment="1">
      <alignment horizontal="center"/>
    </xf>
    <xf numFmtId="164" fontId="6" fillId="0" borderId="7" xfId="1" applyFont="1" applyBorder="1"/>
    <xf numFmtId="0" fontId="6" fillId="0" borderId="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64" fontId="6" fillId="0" borderId="9" xfId="1" applyFont="1" applyBorder="1"/>
    <xf numFmtId="0" fontId="9" fillId="0" borderId="0" xfId="0" applyFont="1" applyBorder="1" applyAlignment="1"/>
    <xf numFmtId="0" fontId="9" fillId="0" borderId="14" xfId="0" applyFont="1" applyBorder="1" applyAlignment="1"/>
    <xf numFmtId="164" fontId="2" fillId="0" borderId="0" xfId="1" applyFont="1"/>
    <xf numFmtId="164" fontId="13" fillId="0" borderId="0" xfId="1" applyFont="1"/>
    <xf numFmtId="164" fontId="15" fillId="0" borderId="8" xfId="1" applyFont="1" applyBorder="1" applyAlignment="1">
      <alignment horizontal="center"/>
    </xf>
    <xf numFmtId="164" fontId="0" fillId="0" borderId="8" xfId="1" applyFont="1" applyBorder="1"/>
    <xf numFmtId="164" fontId="0" fillId="0" borderId="9" xfId="1" applyFont="1" applyBorder="1"/>
    <xf numFmtId="164" fontId="14" fillId="0" borderId="8" xfId="1" applyFont="1" applyBorder="1"/>
    <xf numFmtId="164" fontId="14" fillId="0" borderId="7" xfId="1" applyFont="1" applyBorder="1"/>
    <xf numFmtId="164" fontId="0" fillId="0" borderId="7" xfId="1" applyFont="1" applyBorder="1"/>
    <xf numFmtId="49" fontId="0" fillId="0" borderId="1" xfId="1" applyNumberFormat="1" applyFont="1" applyBorder="1" applyAlignment="1">
      <alignment horizontal="center"/>
    </xf>
    <xf numFmtId="164" fontId="0" fillId="0" borderId="1" xfId="1" applyFont="1" applyBorder="1"/>
    <xf numFmtId="164" fontId="14" fillId="0" borderId="1" xfId="1" applyFont="1" applyBorder="1"/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14" xfId="0" applyFont="1" applyFill="1" applyBorder="1" applyAlignment="1"/>
    <xf numFmtId="0" fontId="6" fillId="0" borderId="3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164" fontId="6" fillId="0" borderId="3" xfId="1" applyFont="1" applyBorder="1"/>
    <xf numFmtId="164" fontId="6" fillId="0" borderId="3" xfId="1" applyFont="1" applyFill="1" applyBorder="1"/>
    <xf numFmtId="0" fontId="16" fillId="0" borderId="14" xfId="0" applyFont="1" applyBorder="1"/>
    <xf numFmtId="0" fontId="0" fillId="0" borderId="14" xfId="0" applyBorder="1"/>
    <xf numFmtId="0" fontId="14" fillId="0" borderId="14" xfId="0" applyFont="1" applyBorder="1"/>
    <xf numFmtId="0" fontId="6" fillId="0" borderId="12" xfId="0" applyFont="1" applyBorder="1" applyAlignment="1">
      <alignment horizontal="left"/>
    </xf>
    <xf numFmtId="0" fontId="17" fillId="0" borderId="14" xfId="0" applyFont="1" applyBorder="1"/>
    <xf numFmtId="0" fontId="18" fillId="0" borderId="14" xfId="0" applyFont="1" applyBorder="1"/>
    <xf numFmtId="49" fontId="10" fillId="0" borderId="8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164" fontId="9" fillId="0" borderId="8" xfId="1" applyFont="1" applyBorder="1"/>
    <xf numFmtId="0" fontId="6" fillId="0" borderId="11" xfId="0" applyFont="1" applyBorder="1"/>
    <xf numFmtId="0" fontId="9" fillId="0" borderId="10" xfId="0" applyFont="1" applyBorder="1" applyAlignment="1"/>
    <xf numFmtId="0" fontId="9" fillId="0" borderId="16" xfId="0" applyFont="1" applyBorder="1" applyAlignment="1"/>
    <xf numFmtId="0" fontId="6" fillId="0" borderId="1" xfId="0" applyFont="1" applyBorder="1"/>
    <xf numFmtId="0" fontId="6" fillId="0" borderId="12" xfId="0" applyFont="1" applyBorder="1"/>
    <xf numFmtId="0" fontId="6" fillId="0" borderId="14" xfId="0" applyFont="1" applyBorder="1" applyAlignment="1">
      <alignment horizontal="center"/>
    </xf>
    <xf numFmtId="0" fontId="9" fillId="0" borderId="3" xfId="0" applyFont="1" applyBorder="1" applyAlignment="1"/>
    <xf numFmtId="164" fontId="9" fillId="0" borderId="3" xfId="1" applyFont="1" applyBorder="1"/>
    <xf numFmtId="164" fontId="9" fillId="0" borderId="0" xfId="1" applyFont="1" applyBorder="1"/>
    <xf numFmtId="0" fontId="7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9" fillId="0" borderId="14" xfId="0" applyFont="1" applyBorder="1"/>
    <xf numFmtId="0" fontId="20" fillId="0" borderId="14" xfId="0" applyFont="1" applyBorder="1"/>
    <xf numFmtId="0" fontId="21" fillId="0" borderId="14" xfId="0" applyFont="1" applyBorder="1"/>
    <xf numFmtId="0" fontId="22" fillId="0" borderId="8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2" fillId="0" borderId="4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164" fontId="2" fillId="0" borderId="0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L%20V%20All%20Off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dit"/>
      <sheetName val="Sheet2"/>
      <sheetName val="Sheet3"/>
    </sheetNames>
    <sheetDataSet>
      <sheetData sheetId="0">
        <row r="8">
          <cell r="E8">
            <v>3432600</v>
          </cell>
        </row>
        <row r="11">
          <cell r="AF11">
            <v>1732500</v>
          </cell>
        </row>
        <row r="12">
          <cell r="AF12">
            <v>1651500</v>
          </cell>
        </row>
        <row r="14">
          <cell r="AF14">
            <v>180000</v>
          </cell>
        </row>
        <row r="15">
          <cell r="AF15">
            <v>18000</v>
          </cell>
        </row>
        <row r="17">
          <cell r="AF17">
            <v>150000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2"/>
  <sheetViews>
    <sheetView tabSelected="1" topLeftCell="A280" zoomScale="83" zoomScaleNormal="83" workbookViewId="0">
      <selection activeCell="N302" sqref="N302"/>
    </sheetView>
  </sheetViews>
  <sheetFormatPr defaultRowHeight="14.4" x14ac:dyDescent="0.3"/>
  <cols>
    <col min="1" max="1" width="1.5546875" style="11" customWidth="1"/>
    <col min="2" max="2" width="1.44140625" style="11" customWidth="1"/>
    <col min="3" max="3" width="2" style="11" customWidth="1"/>
    <col min="4" max="4" width="48" style="11" customWidth="1"/>
    <col min="5" max="5" width="13.21875" style="11" customWidth="1"/>
    <col min="6" max="6" width="8.6640625" style="11" customWidth="1"/>
    <col min="7" max="7" width="14.44140625" style="11" customWidth="1"/>
    <col min="8" max="8" width="15.33203125" style="11" customWidth="1"/>
    <col min="9" max="9" width="15.6640625" style="11" customWidth="1"/>
    <col min="10" max="10" width="15.77734375" style="11" customWidth="1"/>
    <col min="11" max="11" width="15.109375" style="11" customWidth="1"/>
    <col min="12" max="12" width="18.77734375" style="11" customWidth="1"/>
    <col min="13" max="16384" width="8.88671875" style="11"/>
  </cols>
  <sheetData>
    <row r="1" spans="1:14" ht="12" customHeight="1" x14ac:dyDescent="0.3">
      <c r="A1" s="15" t="s">
        <v>290</v>
      </c>
      <c r="K1" s="4" t="s">
        <v>293</v>
      </c>
    </row>
    <row r="2" spans="1:14" ht="12" customHeight="1" x14ac:dyDescent="0.35">
      <c r="A2" s="15"/>
      <c r="K2" s="16" t="s">
        <v>443</v>
      </c>
    </row>
    <row r="3" spans="1:14" ht="12" customHeight="1" x14ac:dyDescent="0.3">
      <c r="A3" s="179" t="s">
        <v>291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4" ht="12" customHeight="1" x14ac:dyDescent="0.3">
      <c r="A4" s="180" t="s">
        <v>292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4" ht="12" customHeight="1" x14ac:dyDescent="0.3">
      <c r="A5" s="217" t="s">
        <v>45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4" ht="10.95" customHeight="1" x14ac:dyDescent="0.3">
      <c r="A6" s="17"/>
      <c r="B6" s="18"/>
      <c r="C6" s="18"/>
      <c r="D6" s="18"/>
      <c r="E6" s="19"/>
      <c r="F6" s="12"/>
      <c r="G6" s="12"/>
      <c r="H6" s="184" t="s">
        <v>305</v>
      </c>
      <c r="I6" s="185"/>
      <c r="J6" s="186"/>
      <c r="K6" s="12"/>
    </row>
    <row r="7" spans="1:14" ht="10.95" customHeight="1" x14ac:dyDescent="0.3">
      <c r="A7" s="190" t="s">
        <v>0</v>
      </c>
      <c r="B7" s="191"/>
      <c r="C7" s="191"/>
      <c r="D7" s="191"/>
      <c r="E7" s="193" t="s">
        <v>118</v>
      </c>
      <c r="F7" s="173" t="s">
        <v>28</v>
      </c>
      <c r="G7" s="194" t="s">
        <v>30</v>
      </c>
      <c r="H7" s="187"/>
      <c r="I7" s="188"/>
      <c r="J7" s="189"/>
      <c r="K7" s="103" t="s">
        <v>32</v>
      </c>
    </row>
    <row r="8" spans="1:14" ht="10.95" customHeight="1" x14ac:dyDescent="0.3">
      <c r="A8" s="195"/>
      <c r="B8" s="196"/>
      <c r="C8" s="196"/>
      <c r="D8" s="196"/>
      <c r="E8" s="193"/>
      <c r="F8" s="173" t="s">
        <v>29</v>
      </c>
      <c r="G8" s="194"/>
      <c r="H8" s="9" t="s">
        <v>303</v>
      </c>
      <c r="I8" s="9" t="s">
        <v>304</v>
      </c>
      <c r="J8" s="198" t="s">
        <v>44</v>
      </c>
      <c r="K8" s="103" t="s">
        <v>302</v>
      </c>
    </row>
    <row r="9" spans="1:14" ht="10.95" customHeight="1" x14ac:dyDescent="0.3">
      <c r="A9" s="20"/>
      <c r="B9" s="21"/>
      <c r="C9" s="21"/>
      <c r="D9" s="21"/>
      <c r="E9" s="9"/>
      <c r="F9" s="9"/>
      <c r="G9" s="9" t="s">
        <v>31</v>
      </c>
      <c r="H9" s="9" t="s">
        <v>42</v>
      </c>
      <c r="I9" s="9" t="s">
        <v>43</v>
      </c>
      <c r="J9" s="193"/>
      <c r="K9" s="103"/>
    </row>
    <row r="10" spans="1:14" ht="10.95" customHeight="1" x14ac:dyDescent="0.3">
      <c r="A10" s="174" t="s">
        <v>294</v>
      </c>
      <c r="B10" s="175"/>
      <c r="C10" s="175"/>
      <c r="D10" s="199"/>
      <c r="E10" s="22" t="s">
        <v>295</v>
      </c>
      <c r="F10" s="22" t="s">
        <v>296</v>
      </c>
      <c r="G10" s="22" t="s">
        <v>297</v>
      </c>
      <c r="H10" s="22" t="s">
        <v>298</v>
      </c>
      <c r="I10" s="22" t="s">
        <v>299</v>
      </c>
      <c r="J10" s="22" t="s">
        <v>300</v>
      </c>
      <c r="K10" s="22" t="s">
        <v>301</v>
      </c>
    </row>
    <row r="11" spans="1:14" ht="10.95" customHeight="1" x14ac:dyDescent="0.3">
      <c r="A11" s="214" t="s">
        <v>40</v>
      </c>
      <c r="B11" s="215"/>
      <c r="C11" s="215"/>
      <c r="D11" s="215"/>
      <c r="E11" s="23"/>
      <c r="F11" s="9"/>
      <c r="G11" s="129">
        <v>0</v>
      </c>
      <c r="H11" s="129">
        <v>0</v>
      </c>
      <c r="I11" s="129">
        <v>0</v>
      </c>
      <c r="J11" s="129">
        <f>SUM(H11:I11)</f>
        <v>0</v>
      </c>
      <c r="K11" s="129">
        <v>0</v>
      </c>
    </row>
    <row r="12" spans="1:14" ht="10.95" customHeight="1" x14ac:dyDescent="0.3">
      <c r="A12" s="24" t="s">
        <v>41</v>
      </c>
      <c r="B12" s="25"/>
      <c r="C12" s="25"/>
      <c r="D12" s="25"/>
      <c r="E12" s="26"/>
      <c r="F12" s="5"/>
      <c r="G12" s="130"/>
      <c r="H12" s="130"/>
      <c r="I12" s="130"/>
      <c r="J12" s="130"/>
      <c r="K12" s="130"/>
    </row>
    <row r="13" spans="1:14" ht="10.95" customHeight="1" x14ac:dyDescent="0.3">
      <c r="A13" s="27"/>
      <c r="B13" s="28" t="s">
        <v>1</v>
      </c>
      <c r="C13" s="25"/>
      <c r="D13" s="25"/>
      <c r="E13" s="26"/>
      <c r="F13" s="10"/>
      <c r="G13" s="130"/>
      <c r="H13" s="130"/>
      <c r="I13" s="130"/>
      <c r="J13" s="130"/>
      <c r="K13" s="130"/>
    </row>
    <row r="14" spans="1:14" ht="10.95" customHeight="1" x14ac:dyDescent="0.3">
      <c r="A14" s="27"/>
      <c r="B14" s="25"/>
      <c r="C14" s="29" t="s">
        <v>2</v>
      </c>
      <c r="D14" s="25"/>
      <c r="E14" s="10" t="s">
        <v>47</v>
      </c>
      <c r="G14" s="130"/>
      <c r="H14" s="130"/>
      <c r="I14" s="130"/>
      <c r="J14" s="130"/>
      <c r="K14" s="130"/>
    </row>
    <row r="15" spans="1:14" ht="10.95" customHeight="1" x14ac:dyDescent="0.3">
      <c r="A15" s="27"/>
      <c r="B15" s="25"/>
      <c r="C15" s="25"/>
      <c r="D15" s="25" t="s">
        <v>3</v>
      </c>
      <c r="E15" s="10"/>
      <c r="G15" s="130"/>
      <c r="H15" s="130"/>
      <c r="I15" s="130"/>
      <c r="J15" s="130"/>
      <c r="K15" s="130"/>
    </row>
    <row r="16" spans="1:14" ht="10.95" customHeight="1" x14ac:dyDescent="0.3">
      <c r="A16" s="27"/>
      <c r="B16" s="25"/>
      <c r="C16" s="25"/>
      <c r="D16" s="25" t="s">
        <v>33</v>
      </c>
      <c r="E16" s="10" t="s">
        <v>48</v>
      </c>
      <c r="G16" s="130">
        <v>337757.32</v>
      </c>
      <c r="H16" s="130">
        <v>419057.12</v>
      </c>
      <c r="I16" s="130">
        <v>-19057.12</v>
      </c>
      <c r="J16" s="130">
        <v>400000</v>
      </c>
      <c r="K16" s="130">
        <v>450000</v>
      </c>
      <c r="N16" s="11" t="s">
        <v>45</v>
      </c>
    </row>
    <row r="17" spans="1:11" ht="10.95" customHeight="1" x14ac:dyDescent="0.3">
      <c r="A17" s="27"/>
      <c r="B17" s="25"/>
      <c r="C17" s="25"/>
      <c r="D17" s="25" t="s">
        <v>34</v>
      </c>
      <c r="E17" s="10" t="s">
        <v>49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</row>
    <row r="18" spans="1:11" ht="10.95" customHeight="1" x14ac:dyDescent="0.3">
      <c r="A18" s="27"/>
      <c r="B18" s="25"/>
      <c r="C18" s="25"/>
      <c r="D18" s="25" t="s">
        <v>4</v>
      </c>
      <c r="E18" s="10" t="s">
        <v>50</v>
      </c>
      <c r="G18" s="130">
        <v>312080.25</v>
      </c>
      <c r="H18" s="130">
        <v>434502.5</v>
      </c>
      <c r="I18" s="130">
        <v>15497.5</v>
      </c>
      <c r="J18" s="130">
        <f>SUM(H18:I18)</f>
        <v>450000</v>
      </c>
      <c r="K18" s="130">
        <v>350000</v>
      </c>
    </row>
    <row r="19" spans="1:11" ht="10.95" customHeight="1" x14ac:dyDescent="0.3">
      <c r="A19" s="27"/>
      <c r="B19" s="25"/>
      <c r="C19" s="25"/>
      <c r="D19" s="25" t="s">
        <v>5</v>
      </c>
      <c r="E19" s="10"/>
      <c r="G19" s="131">
        <v>393787.96</v>
      </c>
      <c r="H19" s="131">
        <v>98125</v>
      </c>
      <c r="I19" s="131">
        <v>251875</v>
      </c>
      <c r="J19" s="131">
        <f>SUM(H19:I19)</f>
        <v>350000</v>
      </c>
      <c r="K19" s="131">
        <v>450000</v>
      </c>
    </row>
    <row r="20" spans="1:11" ht="10.95" customHeight="1" x14ac:dyDescent="0.3">
      <c r="A20" s="27"/>
      <c r="B20" s="25"/>
      <c r="C20" s="216" t="s">
        <v>6</v>
      </c>
      <c r="D20" s="216"/>
      <c r="E20" s="10"/>
      <c r="G20" s="132">
        <f>SUM(G16:G19)</f>
        <v>1043625.53</v>
      </c>
      <c r="H20" s="132">
        <f>SUM(H16:H19)</f>
        <v>951684.62</v>
      </c>
      <c r="I20" s="132">
        <f>SUM(I16:I19)</f>
        <v>248315.38</v>
      </c>
      <c r="J20" s="132">
        <f>SUM(J16:J19)</f>
        <v>1200000</v>
      </c>
      <c r="K20" s="132">
        <f>SUM(K16:K19)</f>
        <v>1250000</v>
      </c>
    </row>
    <row r="21" spans="1:11" ht="10.95" customHeight="1" x14ac:dyDescent="0.3">
      <c r="A21" s="27"/>
      <c r="B21" s="25"/>
      <c r="C21" s="25" t="s">
        <v>7</v>
      </c>
      <c r="D21" s="25"/>
      <c r="E21" s="10"/>
      <c r="G21" s="130"/>
      <c r="H21" s="130"/>
      <c r="I21" s="130">
        <v>0</v>
      </c>
      <c r="J21" s="130">
        <v>0</v>
      </c>
      <c r="K21" s="130">
        <v>0</v>
      </c>
    </row>
    <row r="22" spans="1:11" ht="10.95" customHeight="1" x14ac:dyDescent="0.3">
      <c r="A22" s="27"/>
      <c r="B22" s="25"/>
      <c r="C22" s="25"/>
      <c r="D22" s="25" t="s">
        <v>8</v>
      </c>
      <c r="E22" s="10"/>
      <c r="G22" s="130"/>
      <c r="H22" s="130">
        <v>591276.04</v>
      </c>
      <c r="I22" s="130">
        <v>83723.960000000006</v>
      </c>
      <c r="J22" s="130">
        <f>SUM(H22:I22)</f>
        <v>675000</v>
      </c>
      <c r="K22" s="130">
        <v>0</v>
      </c>
    </row>
    <row r="23" spans="1:11" ht="10.95" customHeight="1" x14ac:dyDescent="0.3">
      <c r="A23" s="27"/>
      <c r="B23" s="25"/>
      <c r="C23" s="25"/>
      <c r="D23" s="25" t="s">
        <v>9</v>
      </c>
      <c r="E23" s="10"/>
      <c r="G23" s="130">
        <v>741888.1</v>
      </c>
      <c r="H23" s="130">
        <v>183675</v>
      </c>
      <c r="I23" s="130">
        <v>116325</v>
      </c>
      <c r="J23" s="130">
        <f>SUM(H23:I23)</f>
        <v>300000</v>
      </c>
      <c r="K23" s="130">
        <v>600000</v>
      </c>
    </row>
    <row r="24" spans="1:11" ht="10.95" customHeight="1" x14ac:dyDescent="0.3">
      <c r="A24" s="27"/>
      <c r="B24" s="25"/>
      <c r="C24" s="25"/>
      <c r="D24" s="25" t="s">
        <v>10</v>
      </c>
      <c r="E24" s="10"/>
      <c r="G24" s="130">
        <v>770087.06</v>
      </c>
      <c r="H24" s="130">
        <v>416810.15</v>
      </c>
      <c r="I24" s="130">
        <v>-316810.15000000002</v>
      </c>
      <c r="J24" s="130">
        <f>SUM(H24:I24)</f>
        <v>100000</v>
      </c>
      <c r="K24" s="130">
        <v>1050000</v>
      </c>
    </row>
    <row r="25" spans="1:11" ht="10.95" customHeight="1" x14ac:dyDescent="0.3">
      <c r="A25" s="27"/>
      <c r="B25" s="25"/>
      <c r="C25" s="25"/>
      <c r="D25" s="25" t="s">
        <v>11</v>
      </c>
      <c r="E25" s="10"/>
      <c r="G25" s="130">
        <v>0</v>
      </c>
      <c r="H25" s="130">
        <v>189758.32</v>
      </c>
      <c r="I25" s="130">
        <v>35241.68</v>
      </c>
      <c r="J25" s="130">
        <f>SUM(H25:I25)</f>
        <v>225000</v>
      </c>
      <c r="K25" s="130">
        <v>100000</v>
      </c>
    </row>
    <row r="26" spans="1:11" ht="10.95" customHeight="1" x14ac:dyDescent="0.3">
      <c r="A26" s="27"/>
      <c r="B26" s="25"/>
      <c r="C26" s="25" t="s">
        <v>12</v>
      </c>
      <c r="D26" s="25"/>
      <c r="E26" s="10"/>
      <c r="G26" s="133">
        <f>SUM(G22:G25)</f>
        <v>1511975.1600000001</v>
      </c>
      <c r="H26" s="133">
        <f>SUM(H22:H25)</f>
        <v>1381519.51</v>
      </c>
      <c r="I26" s="133">
        <f>SUM(I21:I25)</f>
        <v>-81519.510000000009</v>
      </c>
      <c r="J26" s="133">
        <f>SUM(J21:J25)</f>
        <v>1300000</v>
      </c>
      <c r="K26" s="133">
        <f>SUM(K22:K25)</f>
        <v>1750000</v>
      </c>
    </row>
    <row r="27" spans="1:11" ht="10.95" customHeight="1" x14ac:dyDescent="0.3">
      <c r="A27" s="17"/>
      <c r="B27" s="30" t="s">
        <v>13</v>
      </c>
      <c r="C27" s="18"/>
      <c r="D27" s="18"/>
      <c r="E27" s="6"/>
      <c r="F27" s="12"/>
      <c r="G27" s="134"/>
      <c r="H27" s="134"/>
      <c r="I27" s="134"/>
      <c r="J27" s="134"/>
      <c r="K27" s="134"/>
    </row>
    <row r="28" spans="1:11" ht="10.95" customHeight="1" x14ac:dyDescent="0.3">
      <c r="A28" s="27"/>
      <c r="B28" s="25"/>
      <c r="C28" s="25" t="s">
        <v>14</v>
      </c>
      <c r="D28" s="25"/>
      <c r="E28" s="10" t="s">
        <v>51</v>
      </c>
      <c r="G28" s="130">
        <v>107451684</v>
      </c>
      <c r="H28" s="130">
        <v>60405972</v>
      </c>
      <c r="I28" s="130">
        <v>60749871</v>
      </c>
      <c r="J28" s="130">
        <v>121155843</v>
      </c>
      <c r="K28" s="130">
        <v>129482318</v>
      </c>
    </row>
    <row r="29" spans="1:11" ht="10.95" customHeight="1" x14ac:dyDescent="0.3">
      <c r="A29" s="27"/>
      <c r="B29" s="25"/>
      <c r="C29" s="25" t="s">
        <v>15</v>
      </c>
      <c r="D29" s="25"/>
      <c r="E29" s="26"/>
      <c r="F29" s="5"/>
      <c r="G29" s="130">
        <v>0</v>
      </c>
      <c r="H29" s="130">
        <v>0</v>
      </c>
      <c r="I29" s="130">
        <v>0</v>
      </c>
      <c r="J29" s="130">
        <v>0</v>
      </c>
      <c r="K29" s="130">
        <v>0</v>
      </c>
    </row>
    <row r="30" spans="1:11" ht="10.95" customHeight="1" x14ac:dyDescent="0.3">
      <c r="A30" s="27"/>
      <c r="B30" s="25"/>
      <c r="C30" s="25" t="s">
        <v>16</v>
      </c>
      <c r="D30" s="25"/>
      <c r="E30" s="26"/>
      <c r="F30" s="5"/>
      <c r="G30" s="130">
        <v>0</v>
      </c>
      <c r="H30" s="130">
        <v>0</v>
      </c>
      <c r="I30" s="130">
        <v>0</v>
      </c>
      <c r="J30" s="130">
        <v>0</v>
      </c>
      <c r="K30" s="130">
        <v>0</v>
      </c>
    </row>
    <row r="31" spans="1:11" ht="10.95" customHeight="1" x14ac:dyDescent="0.3">
      <c r="A31" s="27"/>
      <c r="B31" s="25"/>
      <c r="C31" s="25"/>
      <c r="D31" s="25" t="s">
        <v>17</v>
      </c>
      <c r="E31" s="26"/>
      <c r="F31" s="5"/>
      <c r="G31" s="130">
        <v>0</v>
      </c>
      <c r="H31" s="130">
        <v>0</v>
      </c>
      <c r="I31" s="130">
        <v>0</v>
      </c>
      <c r="J31" s="130">
        <v>0</v>
      </c>
      <c r="K31" s="130">
        <v>0</v>
      </c>
    </row>
    <row r="32" spans="1:11" ht="10.95" customHeight="1" x14ac:dyDescent="0.3">
      <c r="A32" s="27"/>
      <c r="B32" s="25"/>
      <c r="C32" s="25"/>
      <c r="D32" s="25" t="s">
        <v>18</v>
      </c>
      <c r="E32" s="26"/>
      <c r="F32" s="5"/>
      <c r="G32" s="130">
        <v>0</v>
      </c>
      <c r="H32" s="130">
        <v>0</v>
      </c>
      <c r="I32" s="130">
        <v>0</v>
      </c>
      <c r="J32" s="130">
        <v>0</v>
      </c>
      <c r="K32" s="130">
        <v>0</v>
      </c>
    </row>
    <row r="33" spans="1:11" ht="10.95" customHeight="1" x14ac:dyDescent="0.3">
      <c r="A33" s="27"/>
      <c r="B33" s="25"/>
      <c r="C33" s="25"/>
      <c r="D33" s="25" t="s">
        <v>19</v>
      </c>
      <c r="E33" s="26"/>
      <c r="F33" s="5"/>
      <c r="G33" s="130">
        <v>0</v>
      </c>
      <c r="H33" s="130">
        <v>0</v>
      </c>
      <c r="I33" s="130">
        <v>0</v>
      </c>
      <c r="J33" s="130">
        <v>0</v>
      </c>
      <c r="K33" s="130">
        <v>0</v>
      </c>
    </row>
    <row r="34" spans="1:11" ht="10.95" customHeight="1" x14ac:dyDescent="0.3">
      <c r="A34" s="27"/>
      <c r="B34" s="25"/>
      <c r="C34" s="25"/>
      <c r="D34" s="25" t="s">
        <v>20</v>
      </c>
      <c r="E34" s="26"/>
      <c r="F34" s="5"/>
      <c r="G34" s="130">
        <v>0</v>
      </c>
      <c r="H34" s="130">
        <v>0</v>
      </c>
      <c r="I34" s="130">
        <v>0</v>
      </c>
      <c r="J34" s="130">
        <v>0</v>
      </c>
      <c r="K34" s="130">
        <v>0</v>
      </c>
    </row>
    <row r="35" spans="1:11" ht="10.95" customHeight="1" x14ac:dyDescent="0.3">
      <c r="A35" s="27"/>
      <c r="B35" s="25"/>
      <c r="C35" s="25" t="s">
        <v>21</v>
      </c>
      <c r="D35" s="25"/>
      <c r="E35" s="26"/>
      <c r="F35" s="5"/>
      <c r="G35" s="130">
        <v>0</v>
      </c>
      <c r="H35" s="130">
        <v>0</v>
      </c>
      <c r="I35" s="130">
        <v>0</v>
      </c>
      <c r="J35" s="130">
        <v>0</v>
      </c>
      <c r="K35" s="130">
        <v>0</v>
      </c>
    </row>
    <row r="36" spans="1:11" ht="10.95" customHeight="1" x14ac:dyDescent="0.3">
      <c r="A36" s="27"/>
      <c r="B36" s="25"/>
      <c r="C36" s="25" t="s">
        <v>22</v>
      </c>
      <c r="D36" s="25"/>
      <c r="E36" s="26"/>
      <c r="F36" s="5"/>
      <c r="G36" s="130">
        <v>0</v>
      </c>
      <c r="H36" s="130">
        <v>10067662</v>
      </c>
      <c r="I36" s="130">
        <v>-10067662</v>
      </c>
      <c r="J36" s="130">
        <v>0</v>
      </c>
      <c r="K36" s="130">
        <v>0</v>
      </c>
    </row>
    <row r="37" spans="1:11" ht="10.95" customHeight="1" x14ac:dyDescent="0.3">
      <c r="A37" s="27"/>
      <c r="B37" s="25" t="s">
        <v>23</v>
      </c>
      <c r="C37" s="25"/>
      <c r="D37" s="25"/>
      <c r="E37" s="26"/>
      <c r="F37" s="5"/>
      <c r="G37" s="133">
        <f>SUM(G28:G36)</f>
        <v>107451684</v>
      </c>
      <c r="H37" s="133">
        <f>SUM(H28:H36)</f>
        <v>70473634</v>
      </c>
      <c r="I37" s="133">
        <f>SUM(I28:I36)</f>
        <v>50682209</v>
      </c>
      <c r="J37" s="133">
        <f>SUM(H37:I37)</f>
        <v>121155843</v>
      </c>
      <c r="K37" s="133">
        <f>SUM(K28:K36)</f>
        <v>129482318</v>
      </c>
    </row>
    <row r="38" spans="1:11" ht="10.95" customHeight="1" x14ac:dyDescent="0.3">
      <c r="A38" s="17"/>
      <c r="B38" s="30" t="s">
        <v>35</v>
      </c>
      <c r="C38" s="18"/>
      <c r="D38" s="18"/>
      <c r="E38" s="19"/>
      <c r="F38" s="6"/>
      <c r="G38" s="134">
        <v>0</v>
      </c>
      <c r="H38" s="134">
        <v>0</v>
      </c>
      <c r="I38" s="134">
        <v>0</v>
      </c>
      <c r="J38" s="134">
        <v>0</v>
      </c>
      <c r="K38" s="134">
        <v>0</v>
      </c>
    </row>
    <row r="39" spans="1:11" ht="10.95" customHeight="1" x14ac:dyDescent="0.3">
      <c r="A39" s="27"/>
      <c r="B39" s="25"/>
      <c r="C39" s="25" t="s">
        <v>24</v>
      </c>
      <c r="D39" s="25"/>
      <c r="E39" s="26"/>
      <c r="F39" s="5"/>
      <c r="G39" s="130">
        <v>0</v>
      </c>
      <c r="H39" s="130">
        <v>0</v>
      </c>
      <c r="I39" s="130">
        <v>0</v>
      </c>
      <c r="J39" s="130">
        <v>0</v>
      </c>
      <c r="K39" s="130">
        <v>0</v>
      </c>
    </row>
    <row r="40" spans="1:11" ht="10.95" customHeight="1" x14ac:dyDescent="0.3">
      <c r="A40" s="27"/>
      <c r="B40" s="25"/>
      <c r="C40" s="25"/>
      <c r="D40" s="25" t="s">
        <v>25</v>
      </c>
      <c r="E40" s="26"/>
      <c r="F40" s="5"/>
      <c r="G40" s="130">
        <v>0</v>
      </c>
      <c r="H40" s="130">
        <v>0</v>
      </c>
      <c r="I40" s="130">
        <v>0</v>
      </c>
      <c r="J40" s="130">
        <v>0</v>
      </c>
      <c r="K40" s="130">
        <v>0</v>
      </c>
    </row>
    <row r="41" spans="1:11" ht="10.95" customHeight="1" x14ac:dyDescent="0.3">
      <c r="A41" s="27"/>
      <c r="B41" s="25"/>
      <c r="C41" s="25"/>
      <c r="D41" s="25" t="s">
        <v>26</v>
      </c>
      <c r="E41" s="26"/>
      <c r="F41" s="5"/>
      <c r="G41" s="130">
        <v>0</v>
      </c>
      <c r="H41" s="130">
        <v>0</v>
      </c>
      <c r="I41" s="130">
        <v>0</v>
      </c>
      <c r="J41" s="130">
        <v>0</v>
      </c>
      <c r="K41" s="130">
        <v>0</v>
      </c>
    </row>
    <row r="42" spans="1:11" ht="10.95" customHeight="1" x14ac:dyDescent="0.3">
      <c r="A42" s="27"/>
      <c r="B42" s="25"/>
      <c r="C42" s="25"/>
      <c r="D42" s="25" t="s">
        <v>27</v>
      </c>
      <c r="E42" s="26"/>
      <c r="F42" s="5"/>
      <c r="G42" s="130">
        <v>0</v>
      </c>
      <c r="H42" s="130">
        <v>0</v>
      </c>
      <c r="I42" s="130">
        <v>0</v>
      </c>
      <c r="J42" s="130">
        <v>0</v>
      </c>
      <c r="K42" s="130">
        <v>0</v>
      </c>
    </row>
    <row r="43" spans="1:11" ht="10.95" customHeight="1" x14ac:dyDescent="0.3">
      <c r="A43" s="27"/>
      <c r="B43" s="25"/>
      <c r="C43" s="25" t="s">
        <v>308</v>
      </c>
      <c r="D43" s="25"/>
      <c r="E43" s="26"/>
      <c r="F43" s="5"/>
      <c r="G43" s="130">
        <v>0</v>
      </c>
      <c r="H43" s="130">
        <v>0</v>
      </c>
      <c r="I43" s="130">
        <v>0</v>
      </c>
      <c r="J43" s="130">
        <v>0</v>
      </c>
      <c r="K43" s="130">
        <v>0</v>
      </c>
    </row>
    <row r="44" spans="1:11" ht="10.95" customHeight="1" x14ac:dyDescent="0.3">
      <c r="A44" s="27"/>
      <c r="B44" s="25"/>
      <c r="C44" s="25" t="s">
        <v>311</v>
      </c>
      <c r="D44" s="25"/>
      <c r="E44" s="26"/>
      <c r="F44" s="5"/>
      <c r="G44" s="130">
        <v>0</v>
      </c>
      <c r="H44" s="130">
        <v>0</v>
      </c>
      <c r="I44" s="130">
        <v>0</v>
      </c>
      <c r="J44" s="130">
        <v>0</v>
      </c>
      <c r="K44" s="130">
        <v>0</v>
      </c>
    </row>
    <row r="45" spans="1:11" ht="10.95" customHeight="1" x14ac:dyDescent="0.3">
      <c r="A45" s="24"/>
      <c r="B45" s="28"/>
      <c r="C45" s="28"/>
      <c r="D45" s="25" t="s">
        <v>36</v>
      </c>
      <c r="E45" s="26"/>
      <c r="F45" s="5"/>
      <c r="G45" s="132">
        <v>0</v>
      </c>
      <c r="H45" s="132">
        <v>0</v>
      </c>
      <c r="I45" s="132">
        <v>0</v>
      </c>
      <c r="J45" s="132">
        <v>0</v>
      </c>
      <c r="K45" s="132">
        <v>0</v>
      </c>
    </row>
    <row r="46" spans="1:11" ht="10.95" customHeight="1" x14ac:dyDescent="0.3">
      <c r="A46" s="24"/>
      <c r="B46" s="28"/>
      <c r="C46" s="28"/>
      <c r="D46" s="25" t="s">
        <v>37</v>
      </c>
      <c r="E46" s="26"/>
      <c r="F46" s="5"/>
      <c r="G46" s="130">
        <v>0</v>
      </c>
      <c r="H46" s="130">
        <v>0</v>
      </c>
      <c r="I46" s="130">
        <v>0</v>
      </c>
      <c r="J46" s="130">
        <v>0</v>
      </c>
      <c r="K46" s="130">
        <v>0</v>
      </c>
    </row>
    <row r="47" spans="1:11" ht="10.95" customHeight="1" x14ac:dyDescent="0.3">
      <c r="A47" s="27"/>
      <c r="B47" s="25"/>
      <c r="C47" s="25" t="s">
        <v>309</v>
      </c>
      <c r="D47" s="25"/>
      <c r="E47" s="26"/>
      <c r="F47" s="5"/>
      <c r="G47" s="135" t="s">
        <v>46</v>
      </c>
      <c r="H47" s="136">
        <v>0</v>
      </c>
      <c r="I47" s="136">
        <v>0</v>
      </c>
      <c r="J47" s="136">
        <v>0</v>
      </c>
      <c r="K47" s="136">
        <v>0</v>
      </c>
    </row>
    <row r="48" spans="1:11" ht="10.95" customHeight="1" x14ac:dyDescent="0.3">
      <c r="A48" s="27"/>
      <c r="B48" s="25"/>
      <c r="C48" s="25" t="s">
        <v>38</v>
      </c>
      <c r="D48" s="25"/>
      <c r="E48" s="26"/>
      <c r="F48" s="5"/>
      <c r="G48" s="135" t="s">
        <v>46</v>
      </c>
      <c r="H48" s="136">
        <v>0</v>
      </c>
      <c r="I48" s="136">
        <v>0</v>
      </c>
      <c r="J48" s="136">
        <v>0</v>
      </c>
      <c r="K48" s="136">
        <v>0</v>
      </c>
    </row>
    <row r="49" spans="1:11" ht="10.95" customHeight="1" x14ac:dyDescent="0.3">
      <c r="A49" s="27"/>
      <c r="B49" s="25"/>
      <c r="C49" s="25" t="s">
        <v>310</v>
      </c>
      <c r="D49" s="25"/>
      <c r="E49" s="26"/>
      <c r="F49" s="5"/>
      <c r="G49" s="135" t="s">
        <v>46</v>
      </c>
      <c r="H49" s="136">
        <v>0</v>
      </c>
      <c r="I49" s="136">
        <v>0</v>
      </c>
      <c r="J49" s="136">
        <v>0</v>
      </c>
      <c r="K49" s="136">
        <v>0</v>
      </c>
    </row>
    <row r="50" spans="1:11" ht="10.95" customHeight="1" x14ac:dyDescent="0.3">
      <c r="A50" s="31" t="s">
        <v>39</v>
      </c>
      <c r="B50" s="32"/>
      <c r="C50" s="32"/>
      <c r="D50" s="32"/>
      <c r="E50" s="33"/>
      <c r="F50" s="7"/>
      <c r="G50" s="137">
        <f>SUM(G37,G26,G20)</f>
        <v>110007284.69</v>
      </c>
      <c r="H50" s="137">
        <f>SUM(H37,H26,H20)</f>
        <v>72806838.13000001</v>
      </c>
      <c r="I50" s="137">
        <f>SUM(I37,I26,I20)</f>
        <v>50849004.870000005</v>
      </c>
      <c r="J50" s="137">
        <f>SUM(J37,J26,J20)</f>
        <v>123655843</v>
      </c>
      <c r="K50" s="137">
        <f>SUM(K37,K26,K20)</f>
        <v>132482318</v>
      </c>
    </row>
    <row r="51" spans="1:11" ht="11.1" customHeight="1" x14ac:dyDescent="0.3">
      <c r="A51" s="28"/>
      <c r="B51" s="28"/>
      <c r="C51" s="28"/>
      <c r="D51" s="28"/>
      <c r="E51" s="28"/>
      <c r="F51" s="34"/>
      <c r="G51" s="34"/>
      <c r="H51" s="34"/>
      <c r="I51" s="34"/>
      <c r="J51" s="34"/>
      <c r="K51" s="34"/>
    </row>
    <row r="52" spans="1:11" ht="11.1" customHeight="1" x14ac:dyDescent="0.3">
      <c r="A52" s="28"/>
      <c r="B52" s="28"/>
      <c r="C52" s="28"/>
      <c r="D52" s="28"/>
      <c r="E52" s="28"/>
      <c r="F52" s="34"/>
      <c r="G52" s="34"/>
      <c r="H52" s="34"/>
      <c r="I52" s="34"/>
      <c r="J52" s="34"/>
      <c r="K52" s="34"/>
    </row>
    <row r="53" spans="1:11" ht="11.1" customHeight="1" x14ac:dyDescent="0.3">
      <c r="A53" s="28"/>
      <c r="B53" s="28"/>
      <c r="C53" s="28"/>
      <c r="D53" s="28"/>
      <c r="E53" s="28"/>
      <c r="F53" s="34"/>
      <c r="G53" s="34"/>
      <c r="H53" s="34"/>
      <c r="I53" s="34"/>
      <c r="J53" s="34"/>
      <c r="K53" s="34"/>
    </row>
    <row r="54" spans="1:11" ht="11.1" customHeight="1" x14ac:dyDescent="0.3">
      <c r="A54" s="28"/>
      <c r="B54" s="28"/>
      <c r="C54" s="28"/>
      <c r="D54" s="28"/>
      <c r="E54" s="28"/>
      <c r="F54" s="34"/>
      <c r="G54" s="34"/>
      <c r="H54" s="34"/>
      <c r="I54" s="34"/>
      <c r="J54" s="34"/>
      <c r="K54" s="34"/>
    </row>
    <row r="55" spans="1:11" ht="11.1" customHeight="1" x14ac:dyDescent="0.3">
      <c r="A55" s="28"/>
      <c r="B55" s="28"/>
      <c r="C55" s="28"/>
      <c r="D55" s="28"/>
      <c r="E55" s="28"/>
      <c r="F55" s="34"/>
      <c r="G55" s="34"/>
      <c r="H55" s="34"/>
      <c r="I55" s="34"/>
      <c r="J55" s="34"/>
      <c r="K55" s="34"/>
    </row>
    <row r="56" spans="1:11" ht="11.1" customHeight="1" x14ac:dyDescent="0.3">
      <c r="A56" s="28"/>
      <c r="B56" s="28"/>
      <c r="C56" s="28"/>
      <c r="D56" s="28"/>
      <c r="E56" s="28"/>
      <c r="F56" s="34"/>
      <c r="G56" s="34"/>
      <c r="H56" s="34"/>
      <c r="I56" s="34"/>
      <c r="J56" s="34"/>
      <c r="K56" s="34"/>
    </row>
    <row r="57" spans="1:11" ht="11.1" customHeight="1" x14ac:dyDescent="0.3">
      <c r="A57" s="28"/>
      <c r="B57" s="28"/>
      <c r="C57" s="28"/>
      <c r="D57" s="28"/>
      <c r="E57" s="28"/>
      <c r="F57" s="34"/>
      <c r="G57" s="34"/>
      <c r="H57" s="34"/>
      <c r="I57" s="34"/>
      <c r="J57" s="34"/>
      <c r="K57" s="34"/>
    </row>
    <row r="58" spans="1:11" ht="15" x14ac:dyDescent="0.35">
      <c r="K58" s="16" t="s">
        <v>444</v>
      </c>
    </row>
    <row r="59" spans="1:11" ht="10.95" customHeight="1" x14ac:dyDescent="0.3">
      <c r="A59" s="17"/>
      <c r="B59" s="18"/>
      <c r="C59" s="18"/>
      <c r="D59" s="18"/>
      <c r="E59" s="19"/>
      <c r="F59" s="12"/>
      <c r="G59" s="12"/>
      <c r="H59" s="184" t="s">
        <v>305</v>
      </c>
      <c r="I59" s="185"/>
      <c r="J59" s="186"/>
      <c r="K59" s="12"/>
    </row>
    <row r="60" spans="1:11" ht="10.95" customHeight="1" x14ac:dyDescent="0.3">
      <c r="A60" s="190" t="s">
        <v>0</v>
      </c>
      <c r="B60" s="191"/>
      <c r="C60" s="191"/>
      <c r="D60" s="191"/>
      <c r="E60" s="193" t="s">
        <v>118</v>
      </c>
      <c r="F60" s="173" t="s">
        <v>28</v>
      </c>
      <c r="G60" s="194" t="s">
        <v>30</v>
      </c>
      <c r="H60" s="187"/>
      <c r="I60" s="188"/>
      <c r="J60" s="189"/>
      <c r="K60" s="103" t="s">
        <v>32</v>
      </c>
    </row>
    <row r="61" spans="1:11" ht="10.95" customHeight="1" x14ac:dyDescent="0.3">
      <c r="A61" s="195"/>
      <c r="B61" s="196"/>
      <c r="C61" s="196"/>
      <c r="D61" s="196"/>
      <c r="E61" s="193"/>
      <c r="F61" s="173" t="s">
        <v>29</v>
      </c>
      <c r="G61" s="194"/>
      <c r="H61" s="9" t="s">
        <v>303</v>
      </c>
      <c r="I61" s="9" t="s">
        <v>304</v>
      </c>
      <c r="J61" s="198" t="s">
        <v>44</v>
      </c>
      <c r="K61" s="103" t="s">
        <v>302</v>
      </c>
    </row>
    <row r="62" spans="1:11" ht="10.95" customHeight="1" x14ac:dyDescent="0.3">
      <c r="A62" s="20"/>
      <c r="B62" s="21"/>
      <c r="C62" s="21"/>
      <c r="D62" s="21"/>
      <c r="E62" s="9"/>
      <c r="F62" s="9"/>
      <c r="G62" s="9" t="s">
        <v>31</v>
      </c>
      <c r="H62" s="9" t="s">
        <v>42</v>
      </c>
      <c r="I62" s="9" t="s">
        <v>43</v>
      </c>
      <c r="J62" s="193"/>
      <c r="K62" s="103"/>
    </row>
    <row r="63" spans="1:11" ht="10.95" customHeight="1" x14ac:dyDescent="0.3">
      <c r="A63" s="174" t="s">
        <v>294</v>
      </c>
      <c r="B63" s="175"/>
      <c r="C63" s="175"/>
      <c r="D63" s="199"/>
      <c r="E63" s="22" t="s">
        <v>295</v>
      </c>
      <c r="F63" s="22" t="s">
        <v>296</v>
      </c>
      <c r="G63" s="22" t="s">
        <v>297</v>
      </c>
      <c r="H63" s="22" t="s">
        <v>298</v>
      </c>
      <c r="I63" s="22" t="s">
        <v>299</v>
      </c>
      <c r="J63" s="22" t="s">
        <v>300</v>
      </c>
      <c r="K63" s="22" t="s">
        <v>301</v>
      </c>
    </row>
    <row r="64" spans="1:11" ht="15.9" customHeight="1" x14ac:dyDescent="0.3">
      <c r="A64" s="35" t="s">
        <v>52</v>
      </c>
      <c r="B64" s="36"/>
      <c r="C64" s="36"/>
      <c r="D64" s="37"/>
      <c r="E64" s="37"/>
      <c r="F64" s="12"/>
      <c r="G64" s="12"/>
      <c r="H64" s="12"/>
      <c r="I64" s="12"/>
      <c r="J64" s="12"/>
      <c r="K64" s="12"/>
    </row>
    <row r="65" spans="1:12" ht="15.9" customHeight="1" x14ac:dyDescent="0.3">
      <c r="A65" s="38"/>
      <c r="B65" s="39" t="s">
        <v>53</v>
      </c>
      <c r="C65" s="39"/>
      <c r="D65" s="40"/>
      <c r="E65" s="41" t="s">
        <v>119</v>
      </c>
      <c r="F65" s="42"/>
      <c r="G65" s="5"/>
      <c r="H65" s="5"/>
      <c r="I65" s="5"/>
      <c r="J65" s="5"/>
      <c r="K65" s="5"/>
    </row>
    <row r="66" spans="1:12" ht="15.9" customHeight="1" x14ac:dyDescent="0.3">
      <c r="A66" s="38"/>
      <c r="B66" s="39"/>
      <c r="C66" s="39"/>
      <c r="D66" s="40" t="s">
        <v>54</v>
      </c>
      <c r="E66" s="43" t="s">
        <v>120</v>
      </c>
      <c r="F66" s="42"/>
      <c r="G66" s="5">
        <v>26874641.16</v>
      </c>
      <c r="H66" s="5">
        <v>15526570.960000001</v>
      </c>
      <c r="I66" s="5">
        <v>19011961.039999999</v>
      </c>
      <c r="J66" s="5">
        <f>SUM(H66:I66)</f>
        <v>34538532</v>
      </c>
      <c r="K66" s="5">
        <v>35833168</v>
      </c>
      <c r="L66" s="127"/>
    </row>
    <row r="67" spans="1:12" ht="15.9" customHeight="1" x14ac:dyDescent="0.3">
      <c r="A67" s="38"/>
      <c r="B67" s="39" t="s">
        <v>55</v>
      </c>
      <c r="C67" s="39"/>
      <c r="D67" s="40"/>
      <c r="E67" s="41" t="s">
        <v>121</v>
      </c>
      <c r="F67" s="42"/>
      <c r="G67" s="5"/>
      <c r="H67" s="5"/>
      <c r="I67" s="5"/>
      <c r="J67" s="5"/>
      <c r="K67" s="5"/>
      <c r="L67" s="127"/>
    </row>
    <row r="68" spans="1:12" ht="15.9" customHeight="1" x14ac:dyDescent="0.3">
      <c r="A68" s="38"/>
      <c r="B68" s="39"/>
      <c r="C68" s="39"/>
      <c r="D68" s="40" t="s">
        <v>56</v>
      </c>
      <c r="E68" s="43" t="s">
        <v>122</v>
      </c>
      <c r="F68" s="42"/>
      <c r="G68" s="5">
        <v>2223000</v>
      </c>
      <c r="H68" s="5">
        <v>1082272.2</v>
      </c>
      <c r="I68" s="5">
        <v>1341727.8</v>
      </c>
      <c r="J68" s="5">
        <f t="shared" ref="J68:J73" si="0">SUM(H68:I68)</f>
        <v>2424000</v>
      </c>
      <c r="K68" s="5">
        <v>2448000</v>
      </c>
      <c r="L68" s="127"/>
    </row>
    <row r="69" spans="1:12" ht="15.9" customHeight="1" x14ac:dyDescent="0.3">
      <c r="A69" s="38"/>
      <c r="B69" s="39"/>
      <c r="C69" s="39"/>
      <c r="D69" s="40" t="s">
        <v>57</v>
      </c>
      <c r="E69" s="43" t="s">
        <v>123</v>
      </c>
      <c r="F69" s="42"/>
      <c r="G69" s="5">
        <v>1569459.7</v>
      </c>
      <c r="H69" s="5">
        <v>806420.44</v>
      </c>
      <c r="I69" s="5">
        <v>926079.56</v>
      </c>
      <c r="J69" s="5">
        <f t="shared" si="0"/>
        <v>1732500</v>
      </c>
      <c r="K69" s="5">
        <f>[1]Sheet1!AF11</f>
        <v>1732500</v>
      </c>
      <c r="L69" s="127"/>
    </row>
    <row r="70" spans="1:12" ht="15.9" customHeight="1" x14ac:dyDescent="0.3">
      <c r="A70" s="38"/>
      <c r="B70" s="39"/>
      <c r="C70" s="39"/>
      <c r="D70" s="40" t="s">
        <v>58</v>
      </c>
      <c r="E70" s="43" t="s">
        <v>124</v>
      </c>
      <c r="F70" s="42"/>
      <c r="G70" s="5">
        <v>1488459.7</v>
      </c>
      <c r="H70" s="5">
        <v>765920.44</v>
      </c>
      <c r="I70" s="5">
        <v>885579.56</v>
      </c>
      <c r="J70" s="5">
        <f t="shared" si="0"/>
        <v>1651500</v>
      </c>
      <c r="K70" s="5">
        <f>[1]Sheet1!AF12</f>
        <v>1651500</v>
      </c>
      <c r="L70" s="127"/>
    </row>
    <row r="71" spans="1:12" ht="15.9" customHeight="1" x14ac:dyDescent="0.3">
      <c r="A71" s="38"/>
      <c r="B71" s="39"/>
      <c r="C71" s="39"/>
      <c r="D71" s="40" t="s">
        <v>59</v>
      </c>
      <c r="E71" s="43" t="s">
        <v>125</v>
      </c>
      <c r="F71" s="42"/>
      <c r="G71" s="5">
        <v>564000</v>
      </c>
      <c r="H71" s="5">
        <v>558000</v>
      </c>
      <c r="I71" s="5">
        <v>48000</v>
      </c>
      <c r="J71" s="5">
        <f t="shared" si="0"/>
        <v>606000</v>
      </c>
      <c r="K71" s="5">
        <v>612000</v>
      </c>
      <c r="L71" s="127"/>
    </row>
    <row r="72" spans="1:12" ht="15.9" customHeight="1" x14ac:dyDescent="0.3">
      <c r="A72" s="38"/>
      <c r="B72" s="39"/>
      <c r="C72" s="39"/>
      <c r="D72" s="44" t="s">
        <v>60</v>
      </c>
      <c r="E72" s="43" t="s">
        <v>126</v>
      </c>
      <c r="F72" s="42"/>
      <c r="G72" s="5">
        <v>217800</v>
      </c>
      <c r="H72" s="5">
        <v>99000</v>
      </c>
      <c r="I72" s="5">
        <v>99000</v>
      </c>
      <c r="J72" s="5">
        <f t="shared" si="0"/>
        <v>198000</v>
      </c>
      <c r="K72" s="5">
        <f>[1]Sheet1!AF14</f>
        <v>180000</v>
      </c>
      <c r="L72" s="127"/>
    </row>
    <row r="73" spans="1:12" ht="15.9" customHeight="1" x14ac:dyDescent="0.3">
      <c r="A73" s="38"/>
      <c r="B73" s="39"/>
      <c r="C73" s="39"/>
      <c r="D73" s="44" t="s">
        <v>61</v>
      </c>
      <c r="E73" s="43" t="s">
        <v>127</v>
      </c>
      <c r="F73" s="42"/>
      <c r="G73" s="5">
        <v>0</v>
      </c>
      <c r="H73" s="5">
        <v>0</v>
      </c>
      <c r="I73" s="5">
        <v>0</v>
      </c>
      <c r="J73" s="5">
        <f t="shared" si="0"/>
        <v>0</v>
      </c>
      <c r="K73" s="5">
        <f>[1]Sheet1!AF15</f>
        <v>18000</v>
      </c>
      <c r="L73" s="127"/>
    </row>
    <row r="74" spans="1:12" ht="15.9" customHeight="1" x14ac:dyDescent="0.3">
      <c r="A74" s="38"/>
      <c r="B74" s="39"/>
      <c r="C74" s="39"/>
      <c r="D74" s="44" t="s">
        <v>256</v>
      </c>
      <c r="E74" s="43" t="s">
        <v>257</v>
      </c>
      <c r="F74" s="42"/>
      <c r="G74" s="5">
        <v>0</v>
      </c>
      <c r="H74" s="5">
        <v>0</v>
      </c>
      <c r="I74" s="5">
        <v>0</v>
      </c>
      <c r="J74" s="5">
        <f t="shared" ref="J74:J80" si="1">SUM(H74:I74)</f>
        <v>0</v>
      </c>
      <c r="K74" s="5">
        <v>0</v>
      </c>
      <c r="L74" s="127"/>
    </row>
    <row r="75" spans="1:12" ht="15.9" customHeight="1" x14ac:dyDescent="0.3">
      <c r="A75" s="38"/>
      <c r="B75" s="39"/>
      <c r="C75" s="39"/>
      <c r="D75" s="44" t="s">
        <v>62</v>
      </c>
      <c r="E75" s="43" t="s">
        <v>128</v>
      </c>
      <c r="F75" s="42"/>
      <c r="G75" s="5">
        <v>653988.22</v>
      </c>
      <c r="H75" s="5">
        <v>273483.05</v>
      </c>
      <c r="I75" s="5">
        <v>442487.95</v>
      </c>
      <c r="J75" s="5">
        <f t="shared" si="1"/>
        <v>715971</v>
      </c>
      <c r="K75" s="5">
        <v>761853</v>
      </c>
      <c r="L75" s="128"/>
    </row>
    <row r="76" spans="1:12" ht="15.9" customHeight="1" x14ac:dyDescent="0.3">
      <c r="A76" s="38"/>
      <c r="B76" s="39"/>
      <c r="C76" s="39"/>
      <c r="D76" s="44" t="s">
        <v>63</v>
      </c>
      <c r="E76" s="43" t="s">
        <v>129</v>
      </c>
      <c r="F76" s="42"/>
      <c r="G76" s="5">
        <v>202504.31</v>
      </c>
      <c r="H76" s="5">
        <v>40000</v>
      </c>
      <c r="I76" s="5">
        <v>35000</v>
      </c>
      <c r="J76" s="5">
        <f t="shared" si="1"/>
        <v>75000</v>
      </c>
      <c r="K76" s="5">
        <v>55000</v>
      </c>
      <c r="L76" s="128"/>
    </row>
    <row r="77" spans="1:12" ht="15.9" customHeight="1" x14ac:dyDescent="0.3">
      <c r="A77" s="38"/>
      <c r="B77" s="39"/>
      <c r="C77" s="39"/>
      <c r="D77" s="44" t="s">
        <v>64</v>
      </c>
      <c r="E77" s="43" t="s">
        <v>130</v>
      </c>
      <c r="F77" s="42"/>
      <c r="G77" s="5">
        <v>326834.21000000002</v>
      </c>
      <c r="H77" s="5">
        <v>47641.120000000003</v>
      </c>
      <c r="I77" s="5">
        <v>102358.88</v>
      </c>
      <c r="J77" s="5">
        <f t="shared" si="1"/>
        <v>150000</v>
      </c>
      <c r="K77" s="5">
        <f>[1]Sheet1!$AF$17</f>
        <v>150000</v>
      </c>
      <c r="L77" s="127"/>
    </row>
    <row r="78" spans="1:12" ht="15.9" customHeight="1" x14ac:dyDescent="0.3">
      <c r="A78" s="38"/>
      <c r="B78" s="39"/>
      <c r="C78" s="39"/>
      <c r="D78" s="40" t="s">
        <v>65</v>
      </c>
      <c r="E78" s="43" t="s">
        <v>131</v>
      </c>
      <c r="F78" s="42"/>
      <c r="G78" s="5">
        <v>2285663</v>
      </c>
      <c r="H78" s="5">
        <v>0</v>
      </c>
      <c r="I78" s="5">
        <v>2878211</v>
      </c>
      <c r="J78" s="5">
        <f t="shared" si="1"/>
        <v>2878211</v>
      </c>
      <c r="K78" s="5">
        <v>2986121</v>
      </c>
      <c r="L78" s="127"/>
    </row>
    <row r="79" spans="1:12" ht="15.9" customHeight="1" x14ac:dyDescent="0.3">
      <c r="A79" s="38"/>
      <c r="B79" s="39"/>
      <c r="C79" s="39"/>
      <c r="D79" s="40" t="s">
        <v>66</v>
      </c>
      <c r="E79" s="43" t="s">
        <v>131</v>
      </c>
      <c r="F79" s="42"/>
      <c r="G79" s="5">
        <v>2220235</v>
      </c>
      <c r="H79" s="5">
        <v>2625879</v>
      </c>
      <c r="I79" s="5">
        <v>252332</v>
      </c>
      <c r="J79" s="5">
        <f t="shared" si="1"/>
        <v>2878211</v>
      </c>
      <c r="K79" s="5">
        <v>2986121</v>
      </c>
      <c r="L79" s="127"/>
    </row>
    <row r="80" spans="1:12" ht="15.9" customHeight="1" x14ac:dyDescent="0.3">
      <c r="A80" s="38"/>
      <c r="B80" s="39"/>
      <c r="C80" s="39"/>
      <c r="D80" s="40" t="s">
        <v>67</v>
      </c>
      <c r="E80" s="43" t="s">
        <v>132</v>
      </c>
      <c r="F80" s="42"/>
      <c r="G80" s="5">
        <v>470000</v>
      </c>
      <c r="H80" s="5">
        <v>0</v>
      </c>
      <c r="I80" s="5">
        <v>505000</v>
      </c>
      <c r="J80" s="5">
        <f t="shared" si="1"/>
        <v>505000</v>
      </c>
      <c r="K80" s="5">
        <v>510000</v>
      </c>
      <c r="L80" s="127"/>
    </row>
    <row r="81" spans="1:12" ht="15.9" customHeight="1" x14ac:dyDescent="0.3">
      <c r="A81" s="38"/>
      <c r="B81" s="39" t="s">
        <v>68</v>
      </c>
      <c r="C81" s="39"/>
      <c r="D81" s="40"/>
      <c r="E81" s="41" t="s">
        <v>133</v>
      </c>
      <c r="F81" s="42"/>
      <c r="G81" s="5"/>
      <c r="H81" s="5"/>
      <c r="I81" s="5"/>
      <c r="J81" s="5"/>
      <c r="K81" s="5"/>
      <c r="L81" s="127"/>
    </row>
    <row r="82" spans="1:12" ht="15.9" customHeight="1" x14ac:dyDescent="0.3">
      <c r="A82" s="38"/>
      <c r="B82" s="39"/>
      <c r="C82" s="39"/>
      <c r="D82" s="44" t="s">
        <v>69</v>
      </c>
      <c r="E82" s="45" t="s">
        <v>134</v>
      </c>
      <c r="F82" s="42"/>
      <c r="G82" s="5">
        <v>3210058.6</v>
      </c>
      <c r="H82" s="5">
        <v>1798981.38</v>
      </c>
      <c r="I82" s="5">
        <v>2345742.58</v>
      </c>
      <c r="J82" s="5">
        <f>SUM(H82:I82)</f>
        <v>4144723.96</v>
      </c>
      <c r="K82" s="5">
        <v>4300022</v>
      </c>
      <c r="L82" s="127"/>
    </row>
    <row r="83" spans="1:12" ht="15.9" customHeight="1" x14ac:dyDescent="0.3">
      <c r="A83" s="38"/>
      <c r="B83" s="39"/>
      <c r="C83" s="39"/>
      <c r="D83" s="44" t="s">
        <v>70</v>
      </c>
      <c r="E83" s="45" t="s">
        <v>135</v>
      </c>
      <c r="F83" s="42"/>
      <c r="G83" s="5">
        <v>111000</v>
      </c>
      <c r="H83" s="5">
        <v>77550</v>
      </c>
      <c r="I83" s="5">
        <v>79050</v>
      </c>
      <c r="J83" s="5">
        <f>SUM(H83:I83)</f>
        <v>156600</v>
      </c>
      <c r="K83" s="5">
        <v>183600</v>
      </c>
      <c r="L83" s="127"/>
    </row>
    <row r="84" spans="1:12" ht="15.9" customHeight="1" x14ac:dyDescent="0.3">
      <c r="A84" s="38"/>
      <c r="B84" s="39"/>
      <c r="C84" s="39"/>
      <c r="D84" s="44" t="s">
        <v>71</v>
      </c>
      <c r="E84" s="45" t="s">
        <v>136</v>
      </c>
      <c r="F84" s="42"/>
      <c r="G84" s="5">
        <v>299299.45</v>
      </c>
      <c r="H84" s="5">
        <v>216700.66</v>
      </c>
      <c r="I84" s="5">
        <v>273746.34000000003</v>
      </c>
      <c r="J84" s="5">
        <f>SUM(H84:I84)</f>
        <v>490447</v>
      </c>
      <c r="K84" s="5">
        <v>990936</v>
      </c>
      <c r="L84" s="127"/>
    </row>
    <row r="85" spans="1:12" ht="15.9" customHeight="1" x14ac:dyDescent="0.3">
      <c r="A85" s="38"/>
      <c r="B85" s="39"/>
      <c r="C85" s="39"/>
      <c r="D85" s="44" t="s">
        <v>72</v>
      </c>
      <c r="E85" s="45" t="s">
        <v>137</v>
      </c>
      <c r="F85" s="42"/>
      <c r="G85" s="5">
        <v>107246.77</v>
      </c>
      <c r="H85" s="5">
        <v>52785.33</v>
      </c>
      <c r="I85" s="5">
        <v>68414.67</v>
      </c>
      <c r="J85" s="5">
        <f>SUM(H85:I85)</f>
        <v>121200</v>
      </c>
      <c r="K85" s="5">
        <v>121324</v>
      </c>
      <c r="L85" s="127"/>
    </row>
    <row r="86" spans="1:12" ht="15.9" customHeight="1" x14ac:dyDescent="0.3">
      <c r="A86" s="38"/>
      <c r="B86" s="46" t="s">
        <v>73</v>
      </c>
      <c r="C86" s="46"/>
      <c r="D86" s="44"/>
      <c r="E86" s="41" t="s">
        <v>138</v>
      </c>
      <c r="F86" s="42"/>
      <c r="G86" s="5"/>
      <c r="H86" s="5"/>
      <c r="J86" s="5"/>
      <c r="K86" s="5"/>
      <c r="L86" s="127"/>
    </row>
    <row r="87" spans="1:12" ht="15.9" customHeight="1" x14ac:dyDescent="0.3">
      <c r="A87" s="38"/>
      <c r="B87" s="39"/>
      <c r="C87" s="39"/>
      <c r="D87" s="44" t="s">
        <v>73</v>
      </c>
      <c r="E87" s="45" t="s">
        <v>137</v>
      </c>
      <c r="F87" s="42"/>
      <c r="G87" s="5">
        <v>2288002.17</v>
      </c>
      <c r="H87" s="5">
        <v>0</v>
      </c>
      <c r="I87" s="5">
        <v>0</v>
      </c>
      <c r="J87" s="5">
        <f>SUM(H87:I87)</f>
        <v>0</v>
      </c>
      <c r="K87" s="5">
        <v>0</v>
      </c>
      <c r="L87" s="127"/>
    </row>
    <row r="88" spans="1:12" ht="15.9" customHeight="1" x14ac:dyDescent="0.3">
      <c r="A88" s="38"/>
      <c r="B88" s="39"/>
      <c r="C88" s="39"/>
      <c r="D88" s="40" t="s">
        <v>74</v>
      </c>
      <c r="E88" s="40"/>
      <c r="F88" s="42"/>
      <c r="G88" s="5">
        <v>470000</v>
      </c>
      <c r="H88" s="5">
        <v>0</v>
      </c>
      <c r="I88" s="5">
        <v>505000</v>
      </c>
      <c r="J88" s="5">
        <f>SUM(H88:I88)</f>
        <v>505000</v>
      </c>
      <c r="K88" s="5">
        <v>510000</v>
      </c>
      <c r="L88" s="127"/>
    </row>
    <row r="89" spans="1:12" ht="15.9" customHeight="1" x14ac:dyDescent="0.3">
      <c r="A89" s="47"/>
      <c r="B89" s="48" t="s">
        <v>75</v>
      </c>
      <c r="C89" s="48"/>
      <c r="D89" s="49"/>
      <c r="E89" s="49"/>
      <c r="F89" s="50"/>
      <c r="G89" s="8">
        <f>SUM(G66:G88)</f>
        <v>45582192.290000014</v>
      </c>
      <c r="H89" s="8">
        <f>SUM(H66:H88)</f>
        <v>23971204.580000002</v>
      </c>
      <c r="I89" s="8">
        <f>SUM(I66:I88)</f>
        <v>29799691.379999999</v>
      </c>
      <c r="J89" s="8">
        <f>SUM(J66:J88)</f>
        <v>53770895.960000001</v>
      </c>
      <c r="K89" s="8">
        <f>SUM(K66:K88)</f>
        <v>56030145</v>
      </c>
      <c r="L89" s="127"/>
    </row>
    <row r="90" spans="1:12" x14ac:dyDescent="0.3">
      <c r="G90" s="11" t="s">
        <v>339</v>
      </c>
      <c r="L90" s="127"/>
    </row>
    <row r="91" spans="1:12" x14ac:dyDescent="0.3">
      <c r="L91" s="127"/>
    </row>
    <row r="92" spans="1:12" x14ac:dyDescent="0.3">
      <c r="L92" s="127"/>
    </row>
    <row r="95" spans="1:12" ht="4.2" customHeight="1" x14ac:dyDescent="0.3"/>
    <row r="96" spans="1:12" ht="13.05" customHeight="1" x14ac:dyDescent="0.35">
      <c r="K96" s="16" t="s">
        <v>445</v>
      </c>
    </row>
    <row r="97" spans="1:11" ht="10.95" customHeight="1" x14ac:dyDescent="0.3">
      <c r="A97" s="218" t="s">
        <v>0</v>
      </c>
      <c r="B97" s="219"/>
      <c r="C97" s="219"/>
      <c r="D97" s="219"/>
      <c r="E97" s="198" t="s">
        <v>118</v>
      </c>
      <c r="F97" s="220" t="s">
        <v>28</v>
      </c>
      <c r="G97" s="221" t="s">
        <v>30</v>
      </c>
      <c r="H97" s="223" t="s">
        <v>305</v>
      </c>
      <c r="I97" s="224"/>
      <c r="J97" s="225"/>
      <c r="K97" s="222" t="s">
        <v>32</v>
      </c>
    </row>
    <row r="98" spans="1:11" ht="10.95" customHeight="1" x14ac:dyDescent="0.3">
      <c r="A98" s="195"/>
      <c r="B98" s="196"/>
      <c r="C98" s="196"/>
      <c r="D98" s="196"/>
      <c r="E98" s="193"/>
      <c r="F98" s="173" t="s">
        <v>29</v>
      </c>
      <c r="G98" s="194"/>
      <c r="H98" s="169" t="s">
        <v>303</v>
      </c>
      <c r="I98" s="169" t="s">
        <v>304</v>
      </c>
      <c r="J98" s="193" t="s">
        <v>44</v>
      </c>
      <c r="K98" s="169" t="s">
        <v>302</v>
      </c>
    </row>
    <row r="99" spans="1:11" ht="10.95" customHeight="1" x14ac:dyDescent="0.3">
      <c r="A99" s="167"/>
      <c r="B99" s="168"/>
      <c r="C99" s="168"/>
      <c r="D99" s="168"/>
      <c r="E99" s="169"/>
      <c r="F99" s="169"/>
      <c r="G99" s="169" t="s">
        <v>31</v>
      </c>
      <c r="H99" s="169" t="s">
        <v>42</v>
      </c>
      <c r="I99" s="169" t="s">
        <v>43</v>
      </c>
      <c r="J99" s="193"/>
      <c r="K99" s="169"/>
    </row>
    <row r="100" spans="1:11" ht="10.95" customHeight="1" x14ac:dyDescent="0.3">
      <c r="A100" s="174" t="s">
        <v>294</v>
      </c>
      <c r="B100" s="175"/>
      <c r="C100" s="175"/>
      <c r="D100" s="199"/>
      <c r="E100" s="22" t="s">
        <v>295</v>
      </c>
      <c r="F100" s="22" t="s">
        <v>296</v>
      </c>
      <c r="G100" s="22" t="s">
        <v>297</v>
      </c>
      <c r="H100" s="22" t="s">
        <v>298</v>
      </c>
      <c r="I100" s="22" t="s">
        <v>299</v>
      </c>
      <c r="J100" s="22" t="s">
        <v>300</v>
      </c>
      <c r="K100" s="22" t="s">
        <v>301</v>
      </c>
    </row>
    <row r="101" spans="1:11" ht="12" customHeight="1" x14ac:dyDescent="0.3">
      <c r="A101" s="35" t="s">
        <v>76</v>
      </c>
      <c r="B101" s="51"/>
      <c r="C101" s="52"/>
      <c r="D101" s="52"/>
      <c r="E101" s="53"/>
      <c r="F101" s="12"/>
      <c r="G101" s="12"/>
      <c r="H101" s="12"/>
      <c r="I101" s="12"/>
      <c r="J101" s="12"/>
      <c r="K101" s="12"/>
    </row>
    <row r="102" spans="1:11" ht="12" customHeight="1" x14ac:dyDescent="0.3">
      <c r="A102" s="54"/>
      <c r="B102" s="39" t="s">
        <v>77</v>
      </c>
      <c r="C102" s="39"/>
      <c r="D102" s="39"/>
      <c r="E102" s="41" t="s">
        <v>139</v>
      </c>
      <c r="F102" s="42"/>
      <c r="G102" s="5"/>
      <c r="H102" s="5"/>
      <c r="I102" s="5"/>
      <c r="J102" s="5"/>
      <c r="K102" s="5"/>
    </row>
    <row r="103" spans="1:11" ht="12" customHeight="1" x14ac:dyDescent="0.3">
      <c r="A103" s="54"/>
      <c r="B103" s="46"/>
      <c r="C103" s="39" t="s">
        <v>77</v>
      </c>
      <c r="D103" s="55"/>
      <c r="E103" s="45" t="s">
        <v>140</v>
      </c>
      <c r="F103" s="42"/>
      <c r="G103" s="5">
        <v>1888894.17</v>
      </c>
      <c r="H103" s="5">
        <v>643544.81000000006</v>
      </c>
      <c r="I103" s="5">
        <v>2314455.19</v>
      </c>
      <c r="J103" s="5">
        <f>SUM(H103:I103)</f>
        <v>2958000</v>
      </c>
      <c r="K103" s="102">
        <v>3163000</v>
      </c>
    </row>
    <row r="104" spans="1:11" ht="12" customHeight="1" x14ac:dyDescent="0.3">
      <c r="A104" s="54"/>
      <c r="B104" s="46"/>
      <c r="C104" s="39" t="s">
        <v>78</v>
      </c>
      <c r="D104" s="55"/>
      <c r="E104" s="45" t="s">
        <v>141</v>
      </c>
      <c r="F104" s="42"/>
      <c r="G104" s="5">
        <v>2500</v>
      </c>
      <c r="H104" s="5">
        <v>3320</v>
      </c>
      <c r="I104" s="5">
        <v>16680</v>
      </c>
      <c r="J104" s="5">
        <f t="shared" ref="J104:J109" si="2">SUM(H104:I104)</f>
        <v>20000</v>
      </c>
      <c r="K104" s="102">
        <v>20000</v>
      </c>
    </row>
    <row r="105" spans="1:11" ht="12" customHeight="1" x14ac:dyDescent="0.3">
      <c r="A105" s="54"/>
      <c r="B105" s="46"/>
      <c r="C105" s="39" t="s">
        <v>79</v>
      </c>
      <c r="D105" s="55"/>
      <c r="E105" s="45" t="s">
        <v>142</v>
      </c>
      <c r="F105" s="42"/>
      <c r="G105" s="5">
        <v>0</v>
      </c>
      <c r="H105" s="5">
        <v>0</v>
      </c>
      <c r="I105" s="5">
        <v>30000</v>
      </c>
      <c r="J105" s="5">
        <f t="shared" si="2"/>
        <v>30000</v>
      </c>
      <c r="K105" s="102">
        <v>30000</v>
      </c>
    </row>
    <row r="106" spans="1:11" ht="12" customHeight="1" x14ac:dyDescent="0.3">
      <c r="A106" s="54"/>
      <c r="B106" s="46"/>
      <c r="C106" s="39" t="s">
        <v>80</v>
      </c>
      <c r="D106" s="55"/>
      <c r="E106" s="45" t="s">
        <v>143</v>
      </c>
      <c r="F106" s="42"/>
      <c r="G106" s="5">
        <v>38240</v>
      </c>
      <c r="H106" s="5">
        <v>0</v>
      </c>
      <c r="I106" s="5">
        <v>20000</v>
      </c>
      <c r="J106" s="5">
        <f t="shared" si="2"/>
        <v>20000</v>
      </c>
      <c r="K106" s="102">
        <v>20000</v>
      </c>
    </row>
    <row r="107" spans="1:11" ht="12" customHeight="1" x14ac:dyDescent="0.3">
      <c r="A107" s="54"/>
      <c r="B107" s="46"/>
      <c r="C107" s="39" t="s">
        <v>81</v>
      </c>
      <c r="D107" s="55"/>
      <c r="E107" s="45" t="s">
        <v>144</v>
      </c>
      <c r="F107" s="42"/>
      <c r="G107" s="5">
        <v>24860</v>
      </c>
      <c r="H107" s="5">
        <v>0</v>
      </c>
      <c r="I107" s="5">
        <v>25000</v>
      </c>
      <c r="J107" s="5">
        <f t="shared" si="2"/>
        <v>25000</v>
      </c>
      <c r="K107" s="102">
        <v>25000</v>
      </c>
    </row>
    <row r="108" spans="1:11" ht="12" customHeight="1" x14ac:dyDescent="0.3">
      <c r="A108" s="54"/>
      <c r="B108" s="46"/>
      <c r="C108" s="56" t="s">
        <v>82</v>
      </c>
      <c r="D108" s="55"/>
      <c r="E108" s="45" t="s">
        <v>145</v>
      </c>
      <c r="F108" s="42"/>
      <c r="G108" s="5">
        <v>5000</v>
      </c>
      <c r="H108" s="5">
        <v>1750</v>
      </c>
      <c r="I108" s="5">
        <v>3250</v>
      </c>
      <c r="J108" s="5">
        <f t="shared" si="2"/>
        <v>5000</v>
      </c>
      <c r="K108" s="102">
        <v>5000</v>
      </c>
    </row>
    <row r="109" spans="1:11" ht="12" customHeight="1" x14ac:dyDescent="0.3">
      <c r="A109" s="54"/>
      <c r="B109" s="46"/>
      <c r="C109" s="56" t="s">
        <v>83</v>
      </c>
      <c r="D109" s="55"/>
      <c r="E109" s="45" t="s">
        <v>146</v>
      </c>
      <c r="F109" s="42"/>
      <c r="G109" s="5">
        <v>65944</v>
      </c>
      <c r="H109" s="5">
        <v>4910</v>
      </c>
      <c r="I109" s="5">
        <v>95090</v>
      </c>
      <c r="J109" s="5">
        <f t="shared" si="2"/>
        <v>100000</v>
      </c>
      <c r="K109" s="102">
        <v>100000</v>
      </c>
    </row>
    <row r="110" spans="1:11" ht="12" customHeight="1" x14ac:dyDescent="0.3">
      <c r="A110" s="54"/>
      <c r="B110" s="46"/>
      <c r="C110" s="56" t="s">
        <v>373</v>
      </c>
      <c r="D110" s="55"/>
      <c r="E110" s="45" t="s">
        <v>320</v>
      </c>
      <c r="F110" s="42"/>
      <c r="G110" s="5">
        <v>0</v>
      </c>
      <c r="H110" s="5">
        <v>0</v>
      </c>
      <c r="I110" s="5">
        <v>10000</v>
      </c>
      <c r="J110" s="5">
        <f>SUM(H110:I110)</f>
        <v>10000</v>
      </c>
      <c r="K110" s="102">
        <v>10000</v>
      </c>
    </row>
    <row r="111" spans="1:11" ht="12" customHeight="1" x14ac:dyDescent="0.3">
      <c r="A111" s="54"/>
      <c r="B111" s="46"/>
      <c r="C111" s="56" t="s">
        <v>340</v>
      </c>
      <c r="D111" s="55"/>
      <c r="E111" s="45" t="s">
        <v>321</v>
      </c>
      <c r="F111" s="42"/>
      <c r="G111" s="5">
        <v>0</v>
      </c>
      <c r="H111" s="5">
        <v>44600</v>
      </c>
      <c r="I111" s="5">
        <v>135400</v>
      </c>
      <c r="J111" s="5">
        <f>SUM(H111:I111)</f>
        <v>180000</v>
      </c>
      <c r="K111" s="102">
        <v>180000</v>
      </c>
    </row>
    <row r="112" spans="1:11" ht="12" customHeight="1" x14ac:dyDescent="0.3">
      <c r="A112" s="54"/>
      <c r="B112" s="46"/>
      <c r="C112" s="56" t="s">
        <v>313</v>
      </c>
      <c r="D112" s="55"/>
      <c r="E112" s="45" t="s">
        <v>140</v>
      </c>
      <c r="F112" s="42"/>
      <c r="G112" s="5">
        <v>0</v>
      </c>
      <c r="H112" s="5">
        <v>3191</v>
      </c>
      <c r="I112" s="5">
        <v>16809</v>
      </c>
      <c r="J112" s="5">
        <f>SUM(H112:I112)</f>
        <v>20000</v>
      </c>
      <c r="K112" s="102">
        <v>0</v>
      </c>
    </row>
    <row r="113" spans="1:11" ht="12" customHeight="1" x14ac:dyDescent="0.3">
      <c r="A113" s="54"/>
      <c r="B113" s="46"/>
      <c r="C113" s="56" t="s">
        <v>312</v>
      </c>
      <c r="D113" s="55"/>
      <c r="E113" s="45" t="s">
        <v>140</v>
      </c>
      <c r="F113" s="42"/>
      <c r="G113" s="5">
        <v>13355</v>
      </c>
      <c r="H113" s="5">
        <v>2380</v>
      </c>
      <c r="I113" s="5">
        <v>47620</v>
      </c>
      <c r="J113" s="5">
        <f>SUM(H113:I113)</f>
        <v>50000</v>
      </c>
      <c r="K113" s="102">
        <v>0</v>
      </c>
    </row>
    <row r="114" spans="1:11" ht="12" customHeight="1" x14ac:dyDescent="0.3">
      <c r="A114" s="54"/>
      <c r="B114" s="39" t="s">
        <v>84</v>
      </c>
      <c r="C114" s="39"/>
      <c r="D114" s="39"/>
      <c r="E114" s="41" t="s">
        <v>147</v>
      </c>
      <c r="F114" s="42"/>
      <c r="G114" s="5">
        <v>0</v>
      </c>
      <c r="H114" s="5">
        <v>0</v>
      </c>
      <c r="I114" s="5">
        <v>0</v>
      </c>
      <c r="J114" s="5">
        <f t="shared" ref="J114" si="3">SUM(H114:I114)</f>
        <v>0</v>
      </c>
      <c r="K114" s="5">
        <v>0</v>
      </c>
    </row>
    <row r="115" spans="1:11" ht="12" customHeight="1" x14ac:dyDescent="0.3">
      <c r="A115" s="54"/>
      <c r="B115" s="46"/>
      <c r="C115" s="39" t="s">
        <v>85</v>
      </c>
      <c r="D115" s="55"/>
      <c r="E115" s="45" t="s">
        <v>148</v>
      </c>
      <c r="F115" s="42"/>
      <c r="G115" s="5">
        <v>3069916.82</v>
      </c>
      <c r="H115" s="5">
        <v>627623.86</v>
      </c>
      <c r="I115" s="5">
        <v>4562980.4400000004</v>
      </c>
      <c r="J115" s="5">
        <f>SUM(H115:I115)</f>
        <v>5190604.3000000007</v>
      </c>
      <c r="K115" s="102">
        <v>5170604.3</v>
      </c>
    </row>
    <row r="116" spans="1:11" ht="12" customHeight="1" x14ac:dyDescent="0.3">
      <c r="A116" s="54"/>
      <c r="B116" s="46"/>
      <c r="C116" s="39" t="s">
        <v>86</v>
      </c>
      <c r="D116" s="55"/>
      <c r="E116" s="45" t="s">
        <v>149</v>
      </c>
      <c r="F116" s="42"/>
      <c r="G116" s="5">
        <v>27140</v>
      </c>
      <c r="H116" s="5">
        <v>3320</v>
      </c>
      <c r="I116" s="5">
        <v>16680</v>
      </c>
      <c r="J116" s="5">
        <f>SUM(H116:I116)</f>
        <v>20000</v>
      </c>
      <c r="K116" s="102">
        <v>15000</v>
      </c>
    </row>
    <row r="117" spans="1:11" ht="12" customHeight="1" x14ac:dyDescent="0.3">
      <c r="A117" s="54"/>
      <c r="B117" s="46"/>
      <c r="C117" s="39" t="s">
        <v>87</v>
      </c>
      <c r="D117" s="55"/>
      <c r="E117" s="45" t="s">
        <v>150</v>
      </c>
      <c r="F117" s="42"/>
      <c r="G117" s="5">
        <v>0</v>
      </c>
      <c r="H117" s="5">
        <v>0</v>
      </c>
      <c r="I117" s="5">
        <v>30000</v>
      </c>
      <c r="J117" s="5">
        <f t="shared" ref="J117:J119" si="4">SUM(H117:I117)</f>
        <v>30000</v>
      </c>
      <c r="K117" s="102">
        <v>30000</v>
      </c>
    </row>
    <row r="118" spans="1:11" ht="12" customHeight="1" x14ac:dyDescent="0.3">
      <c r="A118" s="54"/>
      <c r="B118" s="46"/>
      <c r="C118" s="39" t="s">
        <v>88</v>
      </c>
      <c r="D118" s="55"/>
      <c r="E118" s="45" t="s">
        <v>151</v>
      </c>
      <c r="F118" s="42"/>
      <c r="G118" s="5">
        <v>22000</v>
      </c>
      <c r="H118" s="5">
        <v>0</v>
      </c>
      <c r="I118" s="5">
        <v>25000</v>
      </c>
      <c r="J118" s="5">
        <f t="shared" si="4"/>
        <v>25000</v>
      </c>
      <c r="K118" s="102">
        <v>25000</v>
      </c>
    </row>
    <row r="119" spans="1:11" ht="12" customHeight="1" x14ac:dyDescent="0.3">
      <c r="A119" s="54"/>
      <c r="B119" s="46"/>
      <c r="C119" s="39" t="s">
        <v>89</v>
      </c>
      <c r="D119" s="55"/>
      <c r="E119" s="45" t="s">
        <v>152</v>
      </c>
      <c r="F119" s="42"/>
      <c r="G119" s="5">
        <v>0</v>
      </c>
      <c r="H119" s="5">
        <v>0</v>
      </c>
      <c r="I119" s="5">
        <v>25000</v>
      </c>
      <c r="J119" s="5">
        <f t="shared" si="4"/>
        <v>25000</v>
      </c>
      <c r="K119" s="102">
        <v>25000</v>
      </c>
    </row>
    <row r="120" spans="1:11" ht="12" customHeight="1" x14ac:dyDescent="0.3">
      <c r="A120" s="54"/>
      <c r="B120" s="39" t="s">
        <v>90</v>
      </c>
      <c r="C120" s="39"/>
      <c r="D120" s="39"/>
      <c r="E120" s="41" t="s">
        <v>275</v>
      </c>
      <c r="F120" s="42"/>
      <c r="G120" s="5">
        <v>826493.18</v>
      </c>
      <c r="H120" s="5">
        <v>344844.25</v>
      </c>
      <c r="I120" s="5">
        <v>800115.75</v>
      </c>
      <c r="J120" s="5">
        <f>SUM(H120:I120)</f>
        <v>1144960</v>
      </c>
      <c r="K120" s="102">
        <v>1225000</v>
      </c>
    </row>
    <row r="121" spans="1:11" ht="12" customHeight="1" x14ac:dyDescent="0.3">
      <c r="A121" s="54"/>
      <c r="B121" s="46"/>
      <c r="C121" s="39" t="s">
        <v>91</v>
      </c>
      <c r="D121" s="55"/>
      <c r="E121" s="45" t="s">
        <v>276</v>
      </c>
      <c r="F121" s="42"/>
      <c r="G121" s="5">
        <v>4980</v>
      </c>
      <c r="H121" s="5">
        <v>400</v>
      </c>
      <c r="I121" s="5">
        <v>9600</v>
      </c>
      <c r="J121" s="5">
        <f>SUM(H121:I121)</f>
        <v>10000</v>
      </c>
      <c r="K121" s="102">
        <v>10000</v>
      </c>
    </row>
    <row r="122" spans="1:11" ht="12" customHeight="1" x14ac:dyDescent="0.3">
      <c r="A122" s="54"/>
      <c r="B122" s="46"/>
      <c r="C122" s="39" t="s">
        <v>341</v>
      </c>
      <c r="D122" s="55"/>
      <c r="E122" s="45" t="s">
        <v>277</v>
      </c>
      <c r="F122" s="42"/>
      <c r="G122" s="5">
        <v>0</v>
      </c>
      <c r="H122" s="5">
        <v>0</v>
      </c>
      <c r="I122" s="5">
        <v>5000</v>
      </c>
      <c r="J122" s="5">
        <f>SUM(H122:I122)</f>
        <v>5000</v>
      </c>
      <c r="K122" s="102">
        <v>5000</v>
      </c>
    </row>
    <row r="123" spans="1:11" ht="12" customHeight="1" x14ac:dyDescent="0.3">
      <c r="A123" s="54"/>
      <c r="B123" s="46"/>
      <c r="C123" s="39" t="s">
        <v>92</v>
      </c>
      <c r="D123" s="55"/>
      <c r="E123" s="45" t="s">
        <v>278</v>
      </c>
      <c r="F123" s="42"/>
      <c r="G123" s="5">
        <v>0</v>
      </c>
      <c r="H123" s="5">
        <v>400</v>
      </c>
      <c r="I123" s="5">
        <v>9600</v>
      </c>
      <c r="J123" s="5">
        <f t="shared" ref="J123:J128" si="5">SUM(H123:I123)</f>
        <v>10000</v>
      </c>
      <c r="K123" s="102">
        <v>10000</v>
      </c>
    </row>
    <row r="124" spans="1:11" ht="12" customHeight="1" x14ac:dyDescent="0.3">
      <c r="A124" s="54"/>
      <c r="B124" s="46"/>
      <c r="C124" s="39" t="s">
        <v>93</v>
      </c>
      <c r="D124" s="55"/>
      <c r="E124" s="45" t="s">
        <v>279</v>
      </c>
      <c r="F124" s="42"/>
      <c r="G124" s="5">
        <v>9850</v>
      </c>
      <c r="H124" s="5">
        <v>10850</v>
      </c>
      <c r="I124" s="5">
        <v>14150</v>
      </c>
      <c r="J124" s="5">
        <f>SUM(H124:I124)</f>
        <v>25000</v>
      </c>
      <c r="K124" s="102">
        <v>25000</v>
      </c>
    </row>
    <row r="125" spans="1:11" ht="12" customHeight="1" x14ac:dyDescent="0.3">
      <c r="A125" s="54"/>
      <c r="B125" s="46"/>
      <c r="C125" s="39" t="s">
        <v>94</v>
      </c>
      <c r="D125" s="55"/>
      <c r="E125" s="45" t="s">
        <v>374</v>
      </c>
      <c r="F125" s="42"/>
      <c r="G125" s="5">
        <v>0</v>
      </c>
      <c r="H125" s="5">
        <v>2050</v>
      </c>
      <c r="I125" s="5">
        <v>27950</v>
      </c>
      <c r="J125" s="5">
        <f t="shared" si="5"/>
        <v>30000</v>
      </c>
      <c r="K125" s="102">
        <v>75792</v>
      </c>
    </row>
    <row r="126" spans="1:11" ht="12" customHeight="1" x14ac:dyDescent="0.3">
      <c r="A126" s="54"/>
      <c r="B126" s="46"/>
      <c r="C126" s="39" t="s">
        <v>382</v>
      </c>
      <c r="D126" s="55"/>
      <c r="E126" s="45" t="s">
        <v>385</v>
      </c>
      <c r="F126" s="42"/>
      <c r="G126" s="5">
        <v>0</v>
      </c>
      <c r="H126" s="5">
        <v>0</v>
      </c>
      <c r="I126" s="5">
        <v>0</v>
      </c>
      <c r="J126" s="5">
        <f t="shared" si="5"/>
        <v>0</v>
      </c>
      <c r="K126" s="102">
        <v>40000</v>
      </c>
    </row>
    <row r="127" spans="1:11" ht="12" customHeight="1" x14ac:dyDescent="0.3">
      <c r="A127" s="54"/>
      <c r="B127" s="46"/>
      <c r="C127" s="39" t="s">
        <v>383</v>
      </c>
      <c r="D127" s="55"/>
      <c r="E127" s="45" t="s">
        <v>386</v>
      </c>
      <c r="F127" s="42"/>
      <c r="G127" s="5">
        <v>0</v>
      </c>
      <c r="H127" s="5">
        <v>0</v>
      </c>
      <c r="I127" s="5">
        <v>0</v>
      </c>
      <c r="J127" s="5">
        <f t="shared" si="5"/>
        <v>0</v>
      </c>
      <c r="K127" s="102">
        <v>10000</v>
      </c>
    </row>
    <row r="128" spans="1:11" ht="12" customHeight="1" x14ac:dyDescent="0.3">
      <c r="A128" s="54"/>
      <c r="B128" s="46"/>
      <c r="C128" s="39" t="s">
        <v>384</v>
      </c>
      <c r="D128" s="55"/>
      <c r="E128" s="45" t="s">
        <v>387</v>
      </c>
      <c r="F128" s="42"/>
      <c r="G128" s="5">
        <v>0</v>
      </c>
      <c r="H128" s="5">
        <v>0</v>
      </c>
      <c r="I128" s="5">
        <v>0</v>
      </c>
      <c r="J128" s="5">
        <f t="shared" si="5"/>
        <v>0</v>
      </c>
      <c r="K128" s="102">
        <v>5000</v>
      </c>
    </row>
    <row r="129" spans="1:11" ht="12" customHeight="1" x14ac:dyDescent="0.3">
      <c r="A129" s="54"/>
      <c r="B129" s="46"/>
      <c r="C129" s="39" t="s">
        <v>95</v>
      </c>
      <c r="D129" s="55"/>
      <c r="E129" s="45" t="s">
        <v>280</v>
      </c>
      <c r="F129" s="42"/>
      <c r="G129" s="5">
        <v>21450</v>
      </c>
      <c r="H129" s="5">
        <v>36385</v>
      </c>
      <c r="I129" s="5">
        <v>13615</v>
      </c>
      <c r="J129" s="5">
        <f>SUM(H129:I129)</f>
        <v>50000</v>
      </c>
      <c r="K129" s="102">
        <v>50000</v>
      </c>
    </row>
    <row r="130" spans="1:11" ht="12" customHeight="1" x14ac:dyDescent="0.3">
      <c r="A130" s="54"/>
      <c r="B130" s="46"/>
      <c r="C130" s="56" t="s">
        <v>96</v>
      </c>
      <c r="D130" s="55"/>
      <c r="E130" s="45" t="s">
        <v>154</v>
      </c>
      <c r="F130" s="42"/>
      <c r="G130" s="5">
        <v>34210</v>
      </c>
      <c r="H130" s="5">
        <v>8500</v>
      </c>
      <c r="I130" s="5">
        <v>41500</v>
      </c>
      <c r="J130" s="5">
        <f>SUM(H130:I130)</f>
        <v>50000</v>
      </c>
      <c r="K130" s="102">
        <v>50000</v>
      </c>
    </row>
    <row r="131" spans="1:11" ht="12" customHeight="1" x14ac:dyDescent="0.3">
      <c r="A131" s="54"/>
      <c r="B131" s="46"/>
      <c r="C131" s="57" t="s">
        <v>192</v>
      </c>
      <c r="D131" s="55"/>
      <c r="E131" s="45" t="s">
        <v>153</v>
      </c>
      <c r="F131" s="42"/>
      <c r="G131" s="5">
        <v>199916.7</v>
      </c>
      <c r="H131" s="5">
        <v>0</v>
      </c>
      <c r="I131" s="5">
        <v>250000</v>
      </c>
      <c r="J131" s="5">
        <f>SUM(H131:I131)</f>
        <v>250000</v>
      </c>
      <c r="K131" s="102">
        <v>250000</v>
      </c>
    </row>
    <row r="132" spans="1:11" ht="12" customHeight="1" x14ac:dyDescent="0.3">
      <c r="A132" s="54"/>
      <c r="B132" s="46"/>
      <c r="C132" s="39" t="s">
        <v>97</v>
      </c>
      <c r="D132" s="55"/>
      <c r="E132" s="45" t="s">
        <v>155</v>
      </c>
      <c r="F132" s="42"/>
      <c r="G132" s="5">
        <v>1042248.9</v>
      </c>
      <c r="H132" s="5">
        <v>628277.91</v>
      </c>
      <c r="I132" s="5">
        <v>881722.09</v>
      </c>
      <c r="J132" s="5">
        <f>SUM(H132:I132)</f>
        <v>1510000</v>
      </c>
      <c r="K132" s="102">
        <v>2220000</v>
      </c>
    </row>
    <row r="133" spans="1:11" ht="12" customHeight="1" x14ac:dyDescent="0.3">
      <c r="A133" s="54"/>
      <c r="B133" s="46"/>
      <c r="C133" s="39" t="s">
        <v>388</v>
      </c>
      <c r="D133" s="55"/>
      <c r="E133" s="45"/>
      <c r="F133" s="42"/>
      <c r="G133" s="5">
        <v>0</v>
      </c>
      <c r="H133" s="5">
        <v>0</v>
      </c>
      <c r="I133" s="5">
        <v>0</v>
      </c>
      <c r="J133" s="5">
        <f>SUM(H133:I133)</f>
        <v>0</v>
      </c>
      <c r="K133" s="102">
        <v>30000</v>
      </c>
    </row>
    <row r="134" spans="1:11" ht="12" customHeight="1" x14ac:dyDescent="0.3">
      <c r="A134" s="54"/>
      <c r="B134" s="39" t="s">
        <v>98</v>
      </c>
      <c r="C134" s="39"/>
      <c r="D134" s="39"/>
      <c r="E134" s="45" t="s">
        <v>156</v>
      </c>
      <c r="F134" s="42"/>
      <c r="G134" s="42"/>
      <c r="H134" s="42"/>
      <c r="I134" s="42"/>
      <c r="J134" s="42"/>
      <c r="K134" s="42"/>
    </row>
    <row r="135" spans="1:11" ht="12" customHeight="1" x14ac:dyDescent="0.3">
      <c r="A135" s="54"/>
      <c r="B135" s="46"/>
      <c r="C135" s="39" t="s">
        <v>99</v>
      </c>
      <c r="D135" s="55"/>
      <c r="E135" s="45" t="s">
        <v>274</v>
      </c>
      <c r="F135" s="42"/>
      <c r="G135" s="5">
        <v>965631.14</v>
      </c>
      <c r="H135" s="5">
        <v>671922.91</v>
      </c>
      <c r="I135" s="5">
        <v>328077.09000000003</v>
      </c>
      <c r="J135" s="5">
        <f>SUM(H135:I135)</f>
        <v>1000000</v>
      </c>
      <c r="K135" s="102">
        <v>1000000</v>
      </c>
    </row>
    <row r="136" spans="1:11" ht="12" customHeight="1" x14ac:dyDescent="0.3">
      <c r="A136" s="54"/>
      <c r="B136" s="39" t="s">
        <v>100</v>
      </c>
      <c r="C136" s="39"/>
      <c r="D136" s="39"/>
      <c r="E136" s="41" t="s">
        <v>157</v>
      </c>
      <c r="F136" s="42"/>
      <c r="G136" s="5"/>
      <c r="H136" s="5"/>
      <c r="I136" s="5"/>
      <c r="J136" s="5"/>
      <c r="K136" s="102">
        <v>0</v>
      </c>
    </row>
    <row r="137" spans="1:11" ht="12" customHeight="1" x14ac:dyDescent="0.3">
      <c r="A137" s="54"/>
      <c r="B137" s="46"/>
      <c r="C137" s="39" t="s">
        <v>101</v>
      </c>
      <c r="D137" s="55"/>
      <c r="E137" s="41" t="s">
        <v>272</v>
      </c>
      <c r="F137" s="42"/>
      <c r="G137" s="5">
        <v>401435.37</v>
      </c>
      <c r="H137" s="5">
        <v>199542.35</v>
      </c>
      <c r="I137" s="5">
        <v>471057.65</v>
      </c>
      <c r="J137" s="5">
        <f>SUM(H137:I137)</f>
        <v>670600</v>
      </c>
      <c r="K137" s="102">
        <v>785800</v>
      </c>
    </row>
    <row r="138" spans="1:11" ht="12" customHeight="1" x14ac:dyDescent="0.3">
      <c r="A138" s="54"/>
      <c r="B138" s="46"/>
      <c r="C138" s="56" t="s">
        <v>102</v>
      </c>
      <c r="D138" s="55"/>
      <c r="E138" s="41" t="s">
        <v>273</v>
      </c>
      <c r="F138" s="42"/>
      <c r="G138" s="5">
        <v>7200</v>
      </c>
      <c r="H138" s="5">
        <v>0</v>
      </c>
      <c r="I138" s="5">
        <v>7200</v>
      </c>
      <c r="J138" s="5">
        <f>SUM(H138:I138)</f>
        <v>7200</v>
      </c>
      <c r="K138" s="102">
        <v>7200</v>
      </c>
    </row>
    <row r="139" spans="1:11" ht="12" customHeight="1" x14ac:dyDescent="0.3">
      <c r="A139" s="54"/>
      <c r="B139" s="46"/>
      <c r="C139" s="39" t="s">
        <v>103</v>
      </c>
      <c r="D139" s="55"/>
      <c r="E139" s="45" t="s">
        <v>159</v>
      </c>
      <c r="F139" s="42"/>
      <c r="G139" s="5">
        <v>191661.77</v>
      </c>
      <c r="H139" s="5">
        <v>56731</v>
      </c>
      <c r="I139" s="5">
        <v>269445</v>
      </c>
      <c r="J139" s="5">
        <f>SUM(H139:I139)</f>
        <v>326176</v>
      </c>
      <c r="K139" s="102">
        <v>336484</v>
      </c>
    </row>
    <row r="140" spans="1:11" ht="12" customHeight="1" x14ac:dyDescent="0.3">
      <c r="A140" s="54"/>
      <c r="B140" s="46"/>
      <c r="C140" s="39" t="s">
        <v>389</v>
      </c>
      <c r="D140" s="55"/>
      <c r="E140" s="45" t="s">
        <v>390</v>
      </c>
      <c r="F140" s="42"/>
      <c r="G140" s="5"/>
      <c r="H140" s="5"/>
      <c r="I140" s="5"/>
      <c r="J140" s="5"/>
      <c r="K140" s="102">
        <v>18000</v>
      </c>
    </row>
    <row r="141" spans="1:11" ht="12" customHeight="1" x14ac:dyDescent="0.3">
      <c r="A141" s="54"/>
      <c r="B141" s="46"/>
      <c r="C141" s="39" t="s">
        <v>104</v>
      </c>
      <c r="D141" s="55"/>
      <c r="E141" s="45" t="s">
        <v>158</v>
      </c>
      <c r="F141" s="42"/>
      <c r="G141" s="5">
        <v>0</v>
      </c>
      <c r="H141" s="5">
        <v>0</v>
      </c>
      <c r="I141" s="5">
        <v>4000</v>
      </c>
      <c r="J141" s="5">
        <f>SUM(H141:I141)</f>
        <v>4000</v>
      </c>
      <c r="K141" s="102">
        <v>5000</v>
      </c>
    </row>
    <row r="142" spans="1:11" ht="12" customHeight="1" x14ac:dyDescent="0.3">
      <c r="A142" s="54"/>
      <c r="B142" s="39" t="s">
        <v>105</v>
      </c>
      <c r="C142" s="39"/>
      <c r="D142" s="39"/>
      <c r="E142" s="45" t="s">
        <v>160</v>
      </c>
      <c r="F142" s="42"/>
      <c r="G142" s="5"/>
      <c r="H142" s="5"/>
      <c r="I142" s="5"/>
      <c r="J142" s="5"/>
      <c r="K142" s="102">
        <v>0</v>
      </c>
    </row>
    <row r="143" spans="1:11" ht="12" customHeight="1" x14ac:dyDescent="0.3">
      <c r="A143" s="54"/>
      <c r="B143" s="46"/>
      <c r="C143" s="39" t="s">
        <v>106</v>
      </c>
      <c r="D143" s="55"/>
      <c r="E143" s="45" t="s">
        <v>271</v>
      </c>
      <c r="F143" s="42"/>
      <c r="G143" s="5">
        <v>600000</v>
      </c>
      <c r="H143" s="5">
        <v>300000</v>
      </c>
      <c r="I143" s="5">
        <v>300000</v>
      </c>
      <c r="J143" s="5">
        <f>SUM(H143:I143)</f>
        <v>600000</v>
      </c>
      <c r="K143" s="102">
        <v>750000</v>
      </c>
    </row>
    <row r="144" spans="1:11" x14ac:dyDescent="0.3">
      <c r="A144" s="36"/>
      <c r="B144" s="58"/>
      <c r="C144" s="52"/>
      <c r="D144" s="59"/>
      <c r="E144" s="60"/>
      <c r="F144" s="59"/>
      <c r="G144" s="61"/>
      <c r="H144" s="61"/>
      <c r="I144" s="61"/>
      <c r="J144" s="61"/>
      <c r="K144" s="1"/>
    </row>
    <row r="145" spans="1:11" x14ac:dyDescent="0.3">
      <c r="A145" s="62"/>
      <c r="B145" s="46"/>
      <c r="C145" s="39"/>
      <c r="D145" s="55"/>
      <c r="E145" s="226"/>
      <c r="F145" s="55"/>
      <c r="G145" s="34"/>
      <c r="H145" s="34"/>
      <c r="I145" s="34"/>
      <c r="J145" s="34"/>
      <c r="K145" s="227"/>
    </row>
    <row r="146" spans="1:11" ht="15" x14ac:dyDescent="0.35">
      <c r="A146" s="48"/>
      <c r="B146" s="63"/>
      <c r="C146" s="64"/>
      <c r="D146" s="65"/>
      <c r="E146" s="66"/>
      <c r="F146" s="65"/>
      <c r="G146" s="67"/>
      <c r="H146" s="67"/>
      <c r="I146" s="67"/>
      <c r="J146" s="67"/>
      <c r="K146" s="16" t="s">
        <v>446</v>
      </c>
    </row>
    <row r="147" spans="1:11" ht="10.95" customHeight="1" x14ac:dyDescent="0.3">
      <c r="A147" s="17"/>
      <c r="B147" s="18"/>
      <c r="C147" s="18"/>
      <c r="D147" s="18"/>
      <c r="E147" s="19"/>
      <c r="F147" s="12"/>
      <c r="G147" s="12"/>
      <c r="H147" s="184" t="s">
        <v>305</v>
      </c>
      <c r="I147" s="185"/>
      <c r="J147" s="186"/>
      <c r="K147" s="12"/>
    </row>
    <row r="148" spans="1:11" ht="10.95" customHeight="1" x14ac:dyDescent="0.3">
      <c r="A148" s="190" t="s">
        <v>0</v>
      </c>
      <c r="B148" s="191"/>
      <c r="C148" s="191"/>
      <c r="D148" s="191"/>
      <c r="E148" s="193" t="s">
        <v>118</v>
      </c>
      <c r="F148" s="173" t="s">
        <v>28</v>
      </c>
      <c r="G148" s="194" t="s">
        <v>30</v>
      </c>
      <c r="H148" s="187"/>
      <c r="I148" s="188"/>
      <c r="J148" s="189"/>
      <c r="K148" s="103" t="s">
        <v>32</v>
      </c>
    </row>
    <row r="149" spans="1:11" ht="10.95" customHeight="1" x14ac:dyDescent="0.3">
      <c r="A149" s="195"/>
      <c r="B149" s="196"/>
      <c r="C149" s="196"/>
      <c r="D149" s="196"/>
      <c r="E149" s="193"/>
      <c r="F149" s="173" t="s">
        <v>29</v>
      </c>
      <c r="G149" s="194"/>
      <c r="H149" s="9" t="s">
        <v>303</v>
      </c>
      <c r="I149" s="9" t="s">
        <v>304</v>
      </c>
      <c r="J149" s="198" t="s">
        <v>44</v>
      </c>
      <c r="K149" s="103" t="s">
        <v>302</v>
      </c>
    </row>
    <row r="150" spans="1:11" ht="10.95" customHeight="1" x14ac:dyDescent="0.3">
      <c r="A150" s="20"/>
      <c r="B150" s="21"/>
      <c r="C150" s="21"/>
      <c r="D150" s="21"/>
      <c r="E150" s="9"/>
      <c r="F150" s="9"/>
      <c r="G150" s="9" t="s">
        <v>31</v>
      </c>
      <c r="H150" s="9" t="s">
        <v>42</v>
      </c>
      <c r="I150" s="9" t="s">
        <v>43</v>
      </c>
      <c r="J150" s="193"/>
      <c r="K150" s="103"/>
    </row>
    <row r="151" spans="1:11" ht="10.95" customHeight="1" x14ac:dyDescent="0.3">
      <c r="A151" s="174" t="s">
        <v>294</v>
      </c>
      <c r="B151" s="175"/>
      <c r="C151" s="175"/>
      <c r="D151" s="199"/>
      <c r="E151" s="22" t="s">
        <v>295</v>
      </c>
      <c r="F151" s="22" t="s">
        <v>296</v>
      </c>
      <c r="G151" s="22" t="s">
        <v>297</v>
      </c>
      <c r="H151" s="22" t="s">
        <v>298</v>
      </c>
      <c r="I151" s="22" t="s">
        <v>299</v>
      </c>
      <c r="J151" s="22" t="s">
        <v>300</v>
      </c>
      <c r="K151" s="22" t="s">
        <v>301</v>
      </c>
    </row>
    <row r="152" spans="1:11" ht="12.9" customHeight="1" x14ac:dyDescent="0.3">
      <c r="A152" s="35"/>
      <c r="B152" s="52" t="s">
        <v>107</v>
      </c>
      <c r="C152" s="52"/>
      <c r="D152" s="68"/>
      <c r="E152" s="41" t="s">
        <v>161</v>
      </c>
      <c r="F152" s="42"/>
      <c r="G152" s="5">
        <v>1970613</v>
      </c>
      <c r="H152" s="5">
        <v>857903.32</v>
      </c>
      <c r="I152" s="5">
        <v>1142096.68</v>
      </c>
      <c r="J152" s="5">
        <f t="shared" ref="J152:J162" si="6">SUM(H152:I152)</f>
        <v>2000000</v>
      </c>
      <c r="K152" s="102">
        <v>0</v>
      </c>
    </row>
    <row r="153" spans="1:11" ht="12.9" customHeight="1" x14ac:dyDescent="0.3">
      <c r="A153" s="54"/>
      <c r="B153" s="46"/>
      <c r="C153" s="39" t="s">
        <v>108</v>
      </c>
      <c r="D153" s="69"/>
      <c r="E153" s="45" t="s">
        <v>261</v>
      </c>
      <c r="F153" s="42"/>
      <c r="G153" s="5">
        <v>245300</v>
      </c>
      <c r="H153" s="5">
        <v>68200</v>
      </c>
      <c r="I153" s="5">
        <v>281800</v>
      </c>
      <c r="J153" s="5">
        <f t="shared" si="6"/>
        <v>350000</v>
      </c>
      <c r="K153" s="102">
        <v>400000</v>
      </c>
    </row>
    <row r="154" spans="1:11" ht="12.9" customHeight="1" x14ac:dyDescent="0.3">
      <c r="A154" s="54"/>
      <c r="B154" s="46"/>
      <c r="C154" s="39" t="s">
        <v>109</v>
      </c>
      <c r="D154" s="69"/>
      <c r="E154" s="45" t="s">
        <v>262</v>
      </c>
      <c r="F154" s="42"/>
      <c r="G154" s="5">
        <v>587200</v>
      </c>
      <c r="H154" s="5">
        <v>316100</v>
      </c>
      <c r="I154" s="5">
        <v>283900</v>
      </c>
      <c r="J154" s="5">
        <f t="shared" si="6"/>
        <v>600000</v>
      </c>
      <c r="K154" s="102">
        <v>700000</v>
      </c>
    </row>
    <row r="155" spans="1:11" ht="12.9" customHeight="1" x14ac:dyDescent="0.3">
      <c r="A155" s="54"/>
      <c r="B155" s="46"/>
      <c r="C155" s="39" t="s">
        <v>110</v>
      </c>
      <c r="D155" s="69"/>
      <c r="E155" s="45" t="s">
        <v>263</v>
      </c>
      <c r="F155" s="42"/>
      <c r="G155" s="5">
        <v>0</v>
      </c>
      <c r="H155" s="5">
        <v>0</v>
      </c>
      <c r="I155" s="5">
        <v>0</v>
      </c>
      <c r="J155" s="5">
        <f t="shared" si="6"/>
        <v>0</v>
      </c>
      <c r="K155" s="102">
        <v>4700000</v>
      </c>
    </row>
    <row r="156" spans="1:11" ht="12.9" customHeight="1" x14ac:dyDescent="0.3">
      <c r="A156" s="54"/>
      <c r="B156" s="46"/>
      <c r="C156" s="46"/>
      <c r="D156" s="40" t="s">
        <v>319</v>
      </c>
      <c r="E156" s="45" t="s">
        <v>381</v>
      </c>
      <c r="F156" s="42"/>
      <c r="G156" s="5">
        <v>0</v>
      </c>
      <c r="H156" s="5">
        <v>0</v>
      </c>
      <c r="I156" s="5">
        <v>300000</v>
      </c>
      <c r="J156" s="5">
        <f t="shared" si="6"/>
        <v>300000</v>
      </c>
      <c r="K156" s="102">
        <v>350000</v>
      </c>
    </row>
    <row r="157" spans="1:11" ht="12.9" customHeight="1" x14ac:dyDescent="0.3">
      <c r="A157" s="54"/>
      <c r="B157" s="46"/>
      <c r="C157" s="46"/>
      <c r="D157" s="40" t="s">
        <v>112</v>
      </c>
      <c r="E157" s="45" t="s">
        <v>264</v>
      </c>
      <c r="F157" s="42"/>
      <c r="G157" s="5">
        <v>293814</v>
      </c>
      <c r="H157" s="5">
        <v>0</v>
      </c>
      <c r="I157" s="5">
        <v>300000</v>
      </c>
      <c r="J157" s="5">
        <f t="shared" si="6"/>
        <v>300000</v>
      </c>
      <c r="K157" s="102">
        <v>300000</v>
      </c>
    </row>
    <row r="158" spans="1:11" ht="12.9" customHeight="1" x14ac:dyDescent="0.3">
      <c r="A158" s="54"/>
      <c r="B158" s="46"/>
      <c r="C158" s="46"/>
      <c r="D158" s="40" t="s">
        <v>113</v>
      </c>
      <c r="E158" s="45" t="s">
        <v>322</v>
      </c>
      <c r="F158" s="42"/>
      <c r="G158" s="5">
        <v>0</v>
      </c>
      <c r="H158" s="5">
        <v>0</v>
      </c>
      <c r="I158" s="5">
        <v>10000</v>
      </c>
      <c r="J158" s="5">
        <f t="shared" si="6"/>
        <v>10000</v>
      </c>
      <c r="K158" s="102">
        <v>10000</v>
      </c>
    </row>
    <row r="159" spans="1:11" ht="12.9" customHeight="1" x14ac:dyDescent="0.3">
      <c r="A159" s="54"/>
      <c r="B159" s="46"/>
      <c r="C159" s="46"/>
      <c r="D159" s="40" t="s">
        <v>114</v>
      </c>
      <c r="E159" s="45" t="s">
        <v>265</v>
      </c>
      <c r="F159" s="42"/>
      <c r="G159" s="5">
        <v>0</v>
      </c>
      <c r="H159" s="5">
        <v>0</v>
      </c>
      <c r="I159" s="5">
        <v>5000</v>
      </c>
      <c r="J159" s="5">
        <f t="shared" si="6"/>
        <v>5000</v>
      </c>
      <c r="K159" s="102">
        <v>5000</v>
      </c>
    </row>
    <row r="160" spans="1:11" ht="12.9" customHeight="1" x14ac:dyDescent="0.3">
      <c r="A160" s="54"/>
      <c r="B160" s="46"/>
      <c r="C160" s="46"/>
      <c r="D160" s="40" t="s">
        <v>115</v>
      </c>
      <c r="E160" s="45" t="s">
        <v>266</v>
      </c>
      <c r="F160" s="42"/>
      <c r="G160" s="5">
        <v>0</v>
      </c>
      <c r="H160" s="5">
        <v>0</v>
      </c>
      <c r="I160" s="5">
        <v>5000</v>
      </c>
      <c r="J160" s="5">
        <f t="shared" si="6"/>
        <v>5000</v>
      </c>
      <c r="K160" s="102">
        <v>5000</v>
      </c>
    </row>
    <row r="161" spans="1:11" ht="12.9" customHeight="1" x14ac:dyDescent="0.3">
      <c r="A161" s="54"/>
      <c r="B161" s="46"/>
      <c r="C161" s="46"/>
      <c r="D161" s="106" t="s">
        <v>371</v>
      </c>
      <c r="E161" s="45" t="s">
        <v>267</v>
      </c>
      <c r="F161" s="42"/>
      <c r="G161" s="5">
        <v>27465</v>
      </c>
      <c r="H161" s="5">
        <v>24565</v>
      </c>
      <c r="I161" s="5">
        <v>25435</v>
      </c>
      <c r="J161" s="5">
        <f t="shared" si="6"/>
        <v>50000</v>
      </c>
      <c r="K161" s="102">
        <v>50000</v>
      </c>
    </row>
    <row r="162" spans="1:11" ht="12.9" customHeight="1" x14ac:dyDescent="0.3">
      <c r="A162" s="54"/>
      <c r="B162" s="46"/>
      <c r="C162" s="46"/>
      <c r="D162" s="40" t="s">
        <v>372</v>
      </c>
      <c r="E162" s="45" t="s">
        <v>268</v>
      </c>
      <c r="F162" s="42"/>
      <c r="G162" s="5">
        <v>0</v>
      </c>
      <c r="H162" s="5">
        <v>0</v>
      </c>
      <c r="I162" s="5">
        <v>334292.15000000002</v>
      </c>
      <c r="J162" s="5">
        <f t="shared" si="6"/>
        <v>334292.15000000002</v>
      </c>
      <c r="K162" s="102">
        <v>195000</v>
      </c>
    </row>
    <row r="163" spans="1:11" ht="12.9" customHeight="1" x14ac:dyDescent="0.3">
      <c r="A163" s="54"/>
      <c r="B163" s="46"/>
      <c r="C163" s="46"/>
      <c r="D163" s="40" t="s">
        <v>116</v>
      </c>
      <c r="E163" s="45" t="s">
        <v>269</v>
      </c>
      <c r="F163" s="42"/>
      <c r="G163" s="5">
        <v>35500</v>
      </c>
      <c r="H163" s="5">
        <v>18000</v>
      </c>
      <c r="I163" s="5">
        <v>24000</v>
      </c>
      <c r="J163" s="5">
        <f t="shared" ref="J163:J167" si="7">SUM(H163:I163)</f>
        <v>42000</v>
      </c>
      <c r="K163" s="102">
        <v>54000</v>
      </c>
    </row>
    <row r="164" spans="1:11" ht="12.9" customHeight="1" x14ac:dyDescent="0.3">
      <c r="A164" s="54"/>
      <c r="B164" s="46"/>
      <c r="C164" s="46"/>
      <c r="D164" s="40" t="s">
        <v>117</v>
      </c>
      <c r="E164" s="45" t="s">
        <v>270</v>
      </c>
      <c r="F164" s="42"/>
      <c r="G164" s="5">
        <v>200400</v>
      </c>
      <c r="H164" s="5">
        <v>73400</v>
      </c>
      <c r="I164" s="5">
        <v>289407</v>
      </c>
      <c r="J164" s="5">
        <f t="shared" si="7"/>
        <v>362807</v>
      </c>
      <c r="K164" s="102">
        <v>245400</v>
      </c>
    </row>
    <row r="165" spans="1:11" ht="12.9" customHeight="1" x14ac:dyDescent="0.3">
      <c r="A165" s="70"/>
      <c r="B165" s="71" t="s">
        <v>162</v>
      </c>
      <c r="C165" s="71"/>
      <c r="D165" s="72"/>
      <c r="E165" s="41" t="s">
        <v>210</v>
      </c>
      <c r="F165" s="42"/>
      <c r="G165" s="5">
        <v>0</v>
      </c>
      <c r="H165" s="5">
        <v>0</v>
      </c>
      <c r="I165" s="5">
        <v>0</v>
      </c>
      <c r="J165" s="5">
        <f t="shared" si="7"/>
        <v>0</v>
      </c>
      <c r="K165" s="5">
        <v>0</v>
      </c>
    </row>
    <row r="166" spans="1:11" ht="12.9" customHeight="1" x14ac:dyDescent="0.3">
      <c r="A166" s="70"/>
      <c r="B166" s="73"/>
      <c r="C166" s="71" t="s">
        <v>163</v>
      </c>
      <c r="D166" s="75"/>
      <c r="E166" s="45" t="s">
        <v>211</v>
      </c>
      <c r="F166" s="42"/>
      <c r="G166" s="5">
        <v>2770</v>
      </c>
      <c r="H166" s="5">
        <v>11000</v>
      </c>
      <c r="I166" s="5">
        <v>86500</v>
      </c>
      <c r="J166" s="5">
        <f t="shared" si="7"/>
        <v>97500</v>
      </c>
      <c r="K166" s="102">
        <v>107500</v>
      </c>
    </row>
    <row r="167" spans="1:11" ht="12.9" customHeight="1" x14ac:dyDescent="0.3">
      <c r="A167" s="70"/>
      <c r="B167" s="73"/>
      <c r="C167" s="73" t="s">
        <v>164</v>
      </c>
      <c r="D167" s="75"/>
      <c r="E167" s="45" t="s">
        <v>212</v>
      </c>
      <c r="F167" s="42"/>
      <c r="G167" s="5">
        <v>947189.36</v>
      </c>
      <c r="H167" s="5">
        <v>408641.25</v>
      </c>
      <c r="I167" s="5">
        <v>911358.75</v>
      </c>
      <c r="J167" s="5">
        <f t="shared" si="7"/>
        <v>1320000</v>
      </c>
      <c r="K167" s="102">
        <v>1842000</v>
      </c>
    </row>
    <row r="168" spans="1:11" ht="12.9" customHeight="1" x14ac:dyDescent="0.3">
      <c r="A168" s="70"/>
      <c r="B168" s="73"/>
      <c r="C168" s="74" t="s">
        <v>165</v>
      </c>
      <c r="E168" s="45" t="s">
        <v>260</v>
      </c>
      <c r="F168" s="42"/>
      <c r="G168" s="5">
        <v>275161.93</v>
      </c>
      <c r="H168" s="5">
        <v>127095.95</v>
      </c>
      <c r="I168" s="5">
        <v>272904.05</v>
      </c>
      <c r="J168" s="5">
        <f>SUM(H168:I168)</f>
        <v>400000</v>
      </c>
      <c r="K168" s="102">
        <v>400000</v>
      </c>
    </row>
    <row r="169" spans="1:11" ht="12.9" customHeight="1" x14ac:dyDescent="0.3">
      <c r="A169" s="70"/>
      <c r="B169" s="73"/>
      <c r="C169" s="73"/>
      <c r="D169" s="76" t="s">
        <v>166</v>
      </c>
      <c r="E169" s="45" t="s">
        <v>213</v>
      </c>
      <c r="F169" s="42"/>
      <c r="G169" s="5">
        <v>453411</v>
      </c>
      <c r="H169" s="5">
        <v>238083.62</v>
      </c>
      <c r="I169" s="5">
        <v>261916.38</v>
      </c>
      <c r="J169" s="5">
        <f t="shared" ref="J169:J173" si="8">SUM(H169:I169)</f>
        <v>500000</v>
      </c>
      <c r="K169" s="102">
        <v>500000</v>
      </c>
    </row>
    <row r="170" spans="1:11" ht="12.9" customHeight="1" x14ac:dyDescent="0.3">
      <c r="A170" s="70"/>
      <c r="B170" s="73"/>
      <c r="C170" s="73"/>
      <c r="D170" s="74" t="s">
        <v>167</v>
      </c>
      <c r="E170" s="45" t="s">
        <v>214</v>
      </c>
      <c r="F170" s="42"/>
      <c r="G170" s="5">
        <v>162225</v>
      </c>
      <c r="H170" s="5">
        <v>19935</v>
      </c>
      <c r="I170" s="5">
        <v>155035</v>
      </c>
      <c r="J170" s="5">
        <f>SUM(H170:I170)</f>
        <v>174970</v>
      </c>
      <c r="K170" s="102">
        <v>150000</v>
      </c>
    </row>
    <row r="171" spans="1:11" ht="12.9" customHeight="1" x14ac:dyDescent="0.3">
      <c r="A171" s="70"/>
      <c r="B171" s="73"/>
      <c r="C171" s="73"/>
      <c r="D171" s="74" t="s">
        <v>314</v>
      </c>
      <c r="E171" s="45" t="s">
        <v>215</v>
      </c>
      <c r="F171" s="42"/>
      <c r="G171" s="5">
        <v>144368</v>
      </c>
      <c r="H171" s="5">
        <v>203594</v>
      </c>
      <c r="I171" s="5">
        <v>1406</v>
      </c>
      <c r="J171" s="5">
        <f>SUM(H171:I171)</f>
        <v>205000</v>
      </c>
      <c r="K171" s="102">
        <v>0</v>
      </c>
    </row>
    <row r="172" spans="1:11" ht="12.9" customHeight="1" x14ac:dyDescent="0.3">
      <c r="A172" s="70"/>
      <c r="B172" s="71" t="s">
        <v>168</v>
      </c>
      <c r="C172" s="71"/>
      <c r="D172" s="75"/>
      <c r="E172" s="45" t="s">
        <v>216</v>
      </c>
      <c r="F172" s="42"/>
      <c r="G172" s="5">
        <v>0</v>
      </c>
      <c r="H172" s="5">
        <v>0</v>
      </c>
      <c r="I172" s="5">
        <v>0</v>
      </c>
      <c r="J172" s="5">
        <f t="shared" si="8"/>
        <v>0</v>
      </c>
      <c r="K172" s="102">
        <v>0</v>
      </c>
    </row>
    <row r="173" spans="1:11" ht="12.9" customHeight="1" x14ac:dyDescent="0.3">
      <c r="A173" s="70"/>
      <c r="B173" s="71"/>
      <c r="C173" s="71" t="s">
        <v>169</v>
      </c>
      <c r="D173" s="75"/>
      <c r="E173" s="45" t="s">
        <v>216</v>
      </c>
      <c r="F173" s="42"/>
      <c r="G173" s="5">
        <v>0</v>
      </c>
      <c r="H173" s="5">
        <v>0</v>
      </c>
      <c r="I173" s="5">
        <v>0</v>
      </c>
      <c r="J173" s="5">
        <f t="shared" si="8"/>
        <v>0</v>
      </c>
      <c r="K173" s="102">
        <v>50000</v>
      </c>
    </row>
    <row r="174" spans="1:11" ht="12.9" customHeight="1" x14ac:dyDescent="0.3">
      <c r="A174" s="70"/>
      <c r="B174" s="71" t="s">
        <v>170</v>
      </c>
      <c r="C174" s="71"/>
      <c r="D174" s="72"/>
      <c r="E174" s="45" t="s">
        <v>217</v>
      </c>
      <c r="F174" s="42"/>
      <c r="G174" s="5">
        <v>0</v>
      </c>
      <c r="H174" s="5">
        <v>0</v>
      </c>
      <c r="I174" s="5">
        <v>0</v>
      </c>
      <c r="J174" s="5">
        <v>0</v>
      </c>
      <c r="K174" s="102">
        <v>5000</v>
      </c>
    </row>
    <row r="175" spans="1:11" ht="12.9" customHeight="1" x14ac:dyDescent="0.3">
      <c r="A175" s="70"/>
      <c r="B175" s="73"/>
      <c r="C175" s="77" t="s">
        <v>171</v>
      </c>
      <c r="D175" s="75"/>
      <c r="E175" s="45" t="s">
        <v>218</v>
      </c>
      <c r="F175" s="42"/>
      <c r="G175" s="5">
        <v>0</v>
      </c>
      <c r="H175" s="5">
        <v>10200</v>
      </c>
      <c r="I175" s="5">
        <v>219800</v>
      </c>
      <c r="J175" s="5">
        <f>SUM(H175:I175)</f>
        <v>230000</v>
      </c>
      <c r="K175" s="102">
        <v>230000</v>
      </c>
    </row>
    <row r="176" spans="1:11" ht="12.9" customHeight="1" x14ac:dyDescent="0.3">
      <c r="A176" s="70"/>
      <c r="B176" s="71"/>
      <c r="C176" s="71" t="s">
        <v>172</v>
      </c>
      <c r="D176" s="75"/>
      <c r="E176" s="45" t="s">
        <v>219</v>
      </c>
      <c r="F176" s="42"/>
      <c r="G176" s="5">
        <v>75000</v>
      </c>
      <c r="H176" s="5">
        <v>99075</v>
      </c>
      <c r="I176" s="5">
        <v>75925</v>
      </c>
      <c r="J176" s="5">
        <f>SUM(H176:I176)</f>
        <v>175000</v>
      </c>
      <c r="K176" s="102">
        <v>150000</v>
      </c>
    </row>
    <row r="177" spans="1:11" ht="12.9" customHeight="1" x14ac:dyDescent="0.3">
      <c r="A177" s="70"/>
      <c r="B177" s="73"/>
      <c r="C177" s="71" t="s">
        <v>173</v>
      </c>
      <c r="D177" s="75"/>
      <c r="E177" s="45" t="s">
        <v>220</v>
      </c>
      <c r="F177" s="42"/>
      <c r="G177" s="5">
        <v>53207.49</v>
      </c>
      <c r="H177" s="5">
        <v>0</v>
      </c>
      <c r="I177" s="5">
        <v>50000</v>
      </c>
      <c r="J177" s="5">
        <f>SUM(H177:I177)</f>
        <v>50000</v>
      </c>
      <c r="K177" s="102">
        <v>50000</v>
      </c>
    </row>
    <row r="178" spans="1:11" ht="12.9" customHeight="1" x14ac:dyDescent="0.3">
      <c r="A178" s="70"/>
      <c r="B178" s="71" t="s">
        <v>174</v>
      </c>
      <c r="C178" s="71"/>
      <c r="D178" s="72"/>
      <c r="E178" s="45" t="s">
        <v>221</v>
      </c>
      <c r="F178" s="42"/>
      <c r="G178" s="5">
        <v>0</v>
      </c>
      <c r="H178" s="5">
        <v>0</v>
      </c>
      <c r="I178" s="5">
        <v>0</v>
      </c>
      <c r="J178" s="5">
        <f>SUM(H178:I178)</f>
        <v>0</v>
      </c>
      <c r="K178" s="102">
        <v>0</v>
      </c>
    </row>
    <row r="179" spans="1:11" ht="12.9" customHeight="1" x14ac:dyDescent="0.3">
      <c r="A179" s="70"/>
      <c r="B179" s="73"/>
      <c r="C179" s="71" t="s">
        <v>175</v>
      </c>
      <c r="D179" s="75"/>
      <c r="E179" s="45" t="s">
        <v>222</v>
      </c>
      <c r="F179" s="42"/>
      <c r="G179" s="5">
        <v>0</v>
      </c>
      <c r="H179" s="5">
        <v>0</v>
      </c>
      <c r="I179" s="5">
        <v>39000</v>
      </c>
      <c r="J179" s="5">
        <f t="shared" ref="J179:J185" si="9">SUM(H179:I179)</f>
        <v>39000</v>
      </c>
      <c r="K179" s="102">
        <v>40000</v>
      </c>
    </row>
    <row r="180" spans="1:11" ht="12.9" customHeight="1" x14ac:dyDescent="0.3">
      <c r="A180" s="70"/>
      <c r="B180" s="73"/>
      <c r="C180" s="73" t="s">
        <v>176</v>
      </c>
      <c r="D180" s="75"/>
      <c r="E180" s="45" t="s">
        <v>223</v>
      </c>
      <c r="F180" s="42"/>
      <c r="G180" s="5">
        <v>0</v>
      </c>
      <c r="H180" s="5">
        <v>0</v>
      </c>
      <c r="I180" s="5">
        <v>10000</v>
      </c>
      <c r="J180" s="5">
        <f t="shared" si="9"/>
        <v>10000</v>
      </c>
      <c r="K180" s="102">
        <v>10000</v>
      </c>
    </row>
    <row r="181" spans="1:11" ht="12.9" customHeight="1" x14ac:dyDescent="0.3">
      <c r="A181" s="70"/>
      <c r="B181" s="73"/>
      <c r="C181" s="71" t="s">
        <v>177</v>
      </c>
      <c r="D181" s="75"/>
      <c r="E181" s="45" t="s">
        <v>224</v>
      </c>
      <c r="F181" s="42"/>
      <c r="G181" s="5">
        <v>225547</v>
      </c>
      <c r="H181" s="5">
        <v>48560</v>
      </c>
      <c r="I181" s="5">
        <v>151440</v>
      </c>
      <c r="J181" s="5">
        <f t="shared" si="9"/>
        <v>200000</v>
      </c>
      <c r="K181" s="102">
        <v>350000</v>
      </c>
    </row>
    <row r="182" spans="1:11" ht="12.9" customHeight="1" x14ac:dyDescent="0.3">
      <c r="A182" s="70"/>
      <c r="B182" s="73"/>
      <c r="C182" s="71" t="s">
        <v>178</v>
      </c>
      <c r="D182" s="75"/>
      <c r="E182" s="45" t="s">
        <v>225</v>
      </c>
      <c r="F182" s="42"/>
      <c r="G182" s="5">
        <v>0</v>
      </c>
      <c r="H182" s="5">
        <v>0</v>
      </c>
      <c r="I182" s="5">
        <v>6000</v>
      </c>
      <c r="J182" s="5">
        <f t="shared" si="9"/>
        <v>6000</v>
      </c>
      <c r="K182" s="102">
        <v>6000</v>
      </c>
    </row>
    <row r="183" spans="1:11" ht="12.9" customHeight="1" x14ac:dyDescent="0.3">
      <c r="A183" s="70"/>
      <c r="B183" s="73"/>
      <c r="C183" s="71" t="s">
        <v>179</v>
      </c>
      <c r="D183" s="75"/>
      <c r="E183" s="45" t="s">
        <v>226</v>
      </c>
      <c r="F183" s="42"/>
      <c r="G183" s="5">
        <v>0</v>
      </c>
      <c r="H183" s="5">
        <v>0</v>
      </c>
      <c r="I183" s="5">
        <v>25000</v>
      </c>
      <c r="J183" s="5">
        <f t="shared" si="9"/>
        <v>25000</v>
      </c>
      <c r="K183" s="102">
        <v>25000</v>
      </c>
    </row>
    <row r="184" spans="1:11" ht="12.9" customHeight="1" x14ac:dyDescent="0.3">
      <c r="A184" s="70"/>
      <c r="B184" s="73"/>
      <c r="C184" s="71" t="s">
        <v>180</v>
      </c>
      <c r="D184" s="75"/>
      <c r="E184" s="45" t="s">
        <v>227</v>
      </c>
      <c r="F184" s="42"/>
      <c r="G184" s="5">
        <v>0</v>
      </c>
      <c r="H184" s="5">
        <v>0</v>
      </c>
      <c r="I184" s="5">
        <v>8000</v>
      </c>
      <c r="J184" s="5">
        <f t="shared" si="9"/>
        <v>8000</v>
      </c>
      <c r="K184" s="102">
        <v>8000</v>
      </c>
    </row>
    <row r="185" spans="1:11" ht="12.9" customHeight="1" x14ac:dyDescent="0.3">
      <c r="A185" s="70"/>
      <c r="B185" s="73"/>
      <c r="C185" s="71" t="s">
        <v>181</v>
      </c>
      <c r="D185" s="75"/>
      <c r="E185" s="45" t="s">
        <v>228</v>
      </c>
      <c r="F185" s="42"/>
      <c r="G185" s="5">
        <v>150700</v>
      </c>
      <c r="H185" s="5">
        <v>54670</v>
      </c>
      <c r="I185" s="5">
        <v>195330</v>
      </c>
      <c r="J185" s="5">
        <f t="shared" si="9"/>
        <v>250000</v>
      </c>
      <c r="K185" s="102">
        <v>250000</v>
      </c>
    </row>
    <row r="186" spans="1:11" ht="12.9" customHeight="1" x14ac:dyDescent="0.3">
      <c r="A186" s="78"/>
      <c r="B186" s="79"/>
      <c r="C186" s="79"/>
      <c r="D186" s="80" t="s">
        <v>182</v>
      </c>
      <c r="E186" s="45" t="s">
        <v>229</v>
      </c>
      <c r="F186" s="42"/>
      <c r="G186" s="5">
        <v>60168</v>
      </c>
      <c r="H186" s="5">
        <v>11800</v>
      </c>
      <c r="I186" s="5">
        <v>89000</v>
      </c>
      <c r="J186" s="5">
        <f>SUM(H186:I186)</f>
        <v>100800</v>
      </c>
      <c r="K186" s="102">
        <v>100000</v>
      </c>
    </row>
    <row r="187" spans="1:11" x14ac:dyDescent="0.3">
      <c r="A187" s="59"/>
      <c r="B187" s="81"/>
      <c r="C187" s="81"/>
      <c r="D187" s="82"/>
      <c r="E187" s="83"/>
      <c r="F187" s="59"/>
      <c r="G187" s="61"/>
      <c r="H187" s="61"/>
      <c r="I187" s="61"/>
      <c r="J187" s="61"/>
      <c r="K187" s="3"/>
    </row>
    <row r="188" spans="1:11" x14ac:dyDescent="0.3">
      <c r="A188" s="55"/>
      <c r="B188" s="73"/>
      <c r="C188" s="73"/>
      <c r="D188" s="71"/>
      <c r="E188" s="84"/>
      <c r="F188" s="55"/>
      <c r="G188" s="34"/>
      <c r="H188" s="34"/>
      <c r="I188" s="34"/>
      <c r="J188" s="34"/>
      <c r="K188" s="2"/>
    </row>
    <row r="189" spans="1:11" x14ac:dyDescent="0.3">
      <c r="A189" s="55"/>
      <c r="B189" s="73"/>
      <c r="C189" s="73"/>
      <c r="D189" s="71"/>
      <c r="E189" s="84"/>
      <c r="F189" s="55"/>
      <c r="G189" s="34"/>
      <c r="H189" s="34"/>
      <c r="I189" s="34"/>
      <c r="J189" s="34"/>
      <c r="K189" s="2"/>
    </row>
    <row r="190" spans="1:11" x14ac:dyDescent="0.3">
      <c r="A190" s="55"/>
      <c r="B190" s="73"/>
      <c r="C190" s="73"/>
      <c r="D190" s="71"/>
      <c r="E190" s="84"/>
      <c r="F190" s="55"/>
      <c r="G190" s="34"/>
      <c r="H190" s="34"/>
      <c r="I190" s="34"/>
      <c r="J190" s="34"/>
      <c r="K190" s="2"/>
    </row>
    <row r="191" spans="1:11" ht="6" customHeight="1" x14ac:dyDescent="0.3">
      <c r="A191" s="55"/>
      <c r="B191" s="73"/>
      <c r="C191" s="73"/>
      <c r="D191" s="71"/>
      <c r="E191" s="84"/>
      <c r="F191" s="55"/>
      <c r="G191" s="34"/>
      <c r="H191" s="34"/>
      <c r="I191" s="34"/>
      <c r="J191" s="34"/>
      <c r="K191" s="2"/>
    </row>
    <row r="192" spans="1:11" s="90" customFormat="1" ht="10.050000000000001" customHeight="1" x14ac:dyDescent="0.3">
      <c r="A192" s="91"/>
      <c r="B192" s="79"/>
      <c r="C192" s="79"/>
      <c r="D192" s="85"/>
      <c r="E192" s="86"/>
      <c r="F192" s="91"/>
      <c r="G192" s="92"/>
      <c r="H192" s="92"/>
      <c r="I192" s="92"/>
      <c r="J192" s="92"/>
      <c r="K192" s="93" t="s">
        <v>447</v>
      </c>
    </row>
    <row r="193" spans="1:11" s="90" customFormat="1" ht="10.050000000000001" customHeight="1" x14ac:dyDescent="0.25">
      <c r="A193" s="94"/>
      <c r="B193" s="95"/>
      <c r="C193" s="95"/>
      <c r="D193" s="95"/>
      <c r="E193" s="96"/>
      <c r="F193" s="96"/>
      <c r="G193" s="96"/>
      <c r="H193" s="206" t="s">
        <v>305</v>
      </c>
      <c r="I193" s="207"/>
      <c r="J193" s="208"/>
      <c r="K193" s="96"/>
    </row>
    <row r="194" spans="1:11" s="90" customFormat="1" ht="10.050000000000001" customHeight="1" x14ac:dyDescent="0.25">
      <c r="A194" s="212" t="s">
        <v>0</v>
      </c>
      <c r="B194" s="213"/>
      <c r="C194" s="213"/>
      <c r="D194" s="213"/>
      <c r="E194" s="202" t="s">
        <v>118</v>
      </c>
      <c r="F194" s="173" t="s">
        <v>28</v>
      </c>
      <c r="G194" s="200" t="s">
        <v>30</v>
      </c>
      <c r="H194" s="209"/>
      <c r="I194" s="210"/>
      <c r="J194" s="211"/>
      <c r="K194" s="104" t="s">
        <v>32</v>
      </c>
    </row>
    <row r="195" spans="1:11" s="90" customFormat="1" ht="10.050000000000001" customHeight="1" x14ac:dyDescent="0.25">
      <c r="A195" s="212"/>
      <c r="B195" s="213"/>
      <c r="C195" s="213"/>
      <c r="D195" s="213"/>
      <c r="E195" s="202"/>
      <c r="F195" s="173" t="s">
        <v>29</v>
      </c>
      <c r="G195" s="200"/>
      <c r="H195" s="97" t="s">
        <v>303</v>
      </c>
      <c r="I195" s="97" t="s">
        <v>304</v>
      </c>
      <c r="J195" s="201" t="s">
        <v>44</v>
      </c>
      <c r="K195" s="104" t="s">
        <v>302</v>
      </c>
    </row>
    <row r="196" spans="1:11" s="90" customFormat="1" ht="10.050000000000001" customHeight="1" x14ac:dyDescent="0.25">
      <c r="A196" s="98"/>
      <c r="B196" s="99"/>
      <c r="C196" s="99"/>
      <c r="D196" s="99"/>
      <c r="E196" s="97"/>
      <c r="F196" s="97"/>
      <c r="G196" s="97" t="s">
        <v>31</v>
      </c>
      <c r="H196" s="97" t="s">
        <v>42</v>
      </c>
      <c r="I196" s="97" t="s">
        <v>43</v>
      </c>
      <c r="J196" s="202"/>
      <c r="K196" s="104"/>
    </row>
    <row r="197" spans="1:11" s="90" customFormat="1" ht="10.050000000000001" customHeight="1" x14ac:dyDescent="0.25">
      <c r="A197" s="203" t="s">
        <v>294</v>
      </c>
      <c r="B197" s="204"/>
      <c r="C197" s="204"/>
      <c r="D197" s="205"/>
      <c r="E197" s="100" t="s">
        <v>295</v>
      </c>
      <c r="F197" s="100" t="s">
        <v>296</v>
      </c>
      <c r="G197" s="100" t="s">
        <v>297</v>
      </c>
      <c r="H197" s="100" t="s">
        <v>298</v>
      </c>
      <c r="I197" s="100" t="s">
        <v>299</v>
      </c>
      <c r="J197" s="100" t="s">
        <v>300</v>
      </c>
      <c r="K197" s="100" t="s">
        <v>301</v>
      </c>
    </row>
    <row r="198" spans="1:11" s="112" customFormat="1" ht="12" customHeight="1" x14ac:dyDescent="0.3">
      <c r="A198" s="27"/>
      <c r="B198" s="107"/>
      <c r="C198" s="118" t="s">
        <v>174</v>
      </c>
      <c r="D198" s="119"/>
      <c r="E198" s="120" t="s">
        <v>230</v>
      </c>
      <c r="F198" s="26"/>
      <c r="G198" s="110">
        <v>0</v>
      </c>
      <c r="H198" s="110">
        <v>0</v>
      </c>
      <c r="I198" s="110">
        <v>0</v>
      </c>
      <c r="J198" s="110">
        <f>SUM(H198:I198)</f>
        <v>0</v>
      </c>
      <c r="K198" s="121">
        <v>0</v>
      </c>
    </row>
    <row r="199" spans="1:11" s="112" customFormat="1" ht="12" customHeight="1" x14ac:dyDescent="0.3">
      <c r="A199" s="27"/>
      <c r="B199" s="107"/>
      <c r="C199" s="107"/>
      <c r="D199" s="106" t="s">
        <v>183</v>
      </c>
      <c r="E199" s="109" t="s">
        <v>230</v>
      </c>
      <c r="F199" s="26"/>
      <c r="G199" s="110">
        <v>5225649.74</v>
      </c>
      <c r="H199" s="110">
        <v>1388802.16</v>
      </c>
      <c r="I199" s="110">
        <v>2157878</v>
      </c>
      <c r="J199" s="110">
        <f>SUM(H199:I199)</f>
        <v>3546680.16</v>
      </c>
      <c r="K199" s="111">
        <v>1677161.05</v>
      </c>
    </row>
    <row r="200" spans="1:11" s="112" customFormat="1" ht="12" customHeight="1" x14ac:dyDescent="0.3">
      <c r="A200" s="27"/>
      <c r="B200" s="107"/>
      <c r="C200" s="107"/>
      <c r="D200" s="108" t="s">
        <v>184</v>
      </c>
      <c r="E200" s="154" t="s">
        <v>231</v>
      </c>
      <c r="F200" s="26"/>
      <c r="G200" s="110">
        <v>52000</v>
      </c>
      <c r="H200" s="110">
        <v>130200</v>
      </c>
      <c r="I200" s="110">
        <v>69800</v>
      </c>
      <c r="J200" s="110">
        <f t="shared" ref="J200:J205" si="10">SUM(H200:I200)</f>
        <v>200000</v>
      </c>
      <c r="K200" s="111">
        <v>300000</v>
      </c>
    </row>
    <row r="201" spans="1:11" s="112" customFormat="1" ht="12" customHeight="1" x14ac:dyDescent="0.3">
      <c r="A201" s="27"/>
      <c r="B201" s="107"/>
      <c r="C201" s="107"/>
      <c r="D201" s="106" t="s">
        <v>185</v>
      </c>
      <c r="E201" s="154" t="s">
        <v>232</v>
      </c>
      <c r="F201" s="26"/>
      <c r="G201" s="110">
        <v>0</v>
      </c>
      <c r="H201" s="110">
        <v>0</v>
      </c>
      <c r="I201" s="110">
        <v>140000</v>
      </c>
      <c r="J201" s="110">
        <f t="shared" si="10"/>
        <v>140000</v>
      </c>
      <c r="K201" s="111">
        <v>140000</v>
      </c>
    </row>
    <row r="202" spans="1:11" s="112" customFormat="1" ht="12" customHeight="1" x14ac:dyDescent="0.3">
      <c r="A202" s="27"/>
      <c r="B202" s="107"/>
      <c r="C202" s="107"/>
      <c r="D202" s="106" t="s">
        <v>186</v>
      </c>
      <c r="E202" s="154" t="s">
        <v>233</v>
      </c>
      <c r="F202" s="26"/>
      <c r="G202" s="110">
        <v>954976.75</v>
      </c>
      <c r="H202" s="110">
        <v>1000000</v>
      </c>
      <c r="I202" s="110">
        <v>0</v>
      </c>
      <c r="J202" s="110">
        <f t="shared" si="10"/>
        <v>1000000</v>
      </c>
      <c r="K202" s="111">
        <v>500000</v>
      </c>
    </row>
    <row r="203" spans="1:11" s="112" customFormat="1" ht="12" customHeight="1" x14ac:dyDescent="0.3">
      <c r="A203" s="27"/>
      <c r="B203" s="107"/>
      <c r="C203" s="107"/>
      <c r="D203" s="106" t="s">
        <v>187</v>
      </c>
      <c r="E203" s="154" t="s">
        <v>234</v>
      </c>
      <c r="F203" s="26"/>
      <c r="G203" s="110">
        <v>0</v>
      </c>
      <c r="H203" s="110">
        <v>0</v>
      </c>
      <c r="I203" s="110">
        <v>100000</v>
      </c>
      <c r="J203" s="110">
        <f t="shared" si="10"/>
        <v>100000</v>
      </c>
      <c r="K203" s="111">
        <v>150000</v>
      </c>
    </row>
    <row r="204" spans="1:11" s="112" customFormat="1" ht="12" customHeight="1" x14ac:dyDescent="0.3">
      <c r="A204" s="27"/>
      <c r="B204" s="107"/>
      <c r="C204" s="107"/>
      <c r="D204" s="106" t="s">
        <v>188</v>
      </c>
      <c r="E204" s="154" t="s">
        <v>235</v>
      </c>
      <c r="F204" s="26"/>
      <c r="G204" s="110">
        <v>400000</v>
      </c>
      <c r="H204" s="110">
        <v>0</v>
      </c>
      <c r="I204" s="110">
        <v>500000</v>
      </c>
      <c r="J204" s="110">
        <f t="shared" si="10"/>
        <v>500000</v>
      </c>
      <c r="K204" s="111">
        <v>450000</v>
      </c>
    </row>
    <row r="205" spans="1:11" s="112" customFormat="1" ht="12" customHeight="1" x14ac:dyDescent="0.3">
      <c r="A205" s="27"/>
      <c r="B205" s="107"/>
      <c r="C205" s="107"/>
      <c r="D205" s="106" t="s">
        <v>189</v>
      </c>
      <c r="E205" s="154" t="s">
        <v>236</v>
      </c>
      <c r="F205" s="26"/>
      <c r="G205" s="110">
        <v>150000</v>
      </c>
      <c r="H205" s="110">
        <v>0</v>
      </c>
      <c r="I205" s="110">
        <v>150000</v>
      </c>
      <c r="J205" s="110">
        <f t="shared" si="10"/>
        <v>150000</v>
      </c>
      <c r="K205" s="111">
        <v>150000</v>
      </c>
    </row>
    <row r="206" spans="1:11" s="112" customFormat="1" ht="12" customHeight="1" x14ac:dyDescent="0.3">
      <c r="A206" s="27"/>
      <c r="B206" s="107"/>
      <c r="C206" s="107"/>
      <c r="D206" s="108" t="s">
        <v>190</v>
      </c>
      <c r="E206" s="154" t="s">
        <v>237</v>
      </c>
      <c r="F206" s="26"/>
      <c r="G206" s="110">
        <v>2000000</v>
      </c>
      <c r="H206" s="110">
        <v>704701.3</v>
      </c>
      <c r="I206" s="110">
        <v>1295298.7</v>
      </c>
      <c r="J206" s="110">
        <f t="shared" ref="J206:J217" si="11">SUM(H206:I206)</f>
        <v>2000000</v>
      </c>
      <c r="K206" s="111">
        <v>2560000</v>
      </c>
    </row>
    <row r="207" spans="1:11" s="112" customFormat="1" ht="12" customHeight="1" x14ac:dyDescent="0.3">
      <c r="A207" s="27"/>
      <c r="B207" s="107"/>
      <c r="C207" s="107"/>
      <c r="D207" s="108" t="s">
        <v>342</v>
      </c>
      <c r="E207" s="154" t="s">
        <v>238</v>
      </c>
      <c r="F207" s="26"/>
      <c r="G207" s="110">
        <v>0</v>
      </c>
      <c r="H207" s="110">
        <v>0</v>
      </c>
      <c r="I207" s="110">
        <v>100000</v>
      </c>
      <c r="J207" s="110">
        <f t="shared" si="11"/>
        <v>100000</v>
      </c>
      <c r="K207" s="111">
        <v>120000</v>
      </c>
    </row>
    <row r="208" spans="1:11" s="112" customFormat="1" ht="12" customHeight="1" x14ac:dyDescent="0.3">
      <c r="A208" s="27"/>
      <c r="B208" s="107"/>
      <c r="C208" s="107"/>
      <c r="D208" s="108" t="s">
        <v>343</v>
      </c>
      <c r="E208" s="154" t="s">
        <v>239</v>
      </c>
      <c r="F208" s="26"/>
      <c r="G208" s="110">
        <v>0</v>
      </c>
      <c r="H208" s="110">
        <v>0</v>
      </c>
      <c r="I208" s="110">
        <v>100000</v>
      </c>
      <c r="J208" s="110">
        <f t="shared" si="11"/>
        <v>100000</v>
      </c>
      <c r="K208" s="111">
        <v>120000</v>
      </c>
    </row>
    <row r="209" spans="1:11" s="112" customFormat="1" ht="12" customHeight="1" x14ac:dyDescent="0.3">
      <c r="A209" s="27"/>
      <c r="B209" s="107"/>
      <c r="C209" s="107"/>
      <c r="D209" s="108" t="s">
        <v>344</v>
      </c>
      <c r="E209" s="154" t="s">
        <v>442</v>
      </c>
      <c r="F209" s="26"/>
      <c r="G209" s="110">
        <v>0</v>
      </c>
      <c r="H209" s="110">
        <v>0</v>
      </c>
      <c r="I209" s="110">
        <v>50000</v>
      </c>
      <c r="J209" s="110">
        <f t="shared" si="11"/>
        <v>50000</v>
      </c>
      <c r="K209" s="111">
        <v>50000</v>
      </c>
    </row>
    <row r="210" spans="1:11" s="112" customFormat="1" ht="12" customHeight="1" x14ac:dyDescent="0.3">
      <c r="A210" s="27"/>
      <c r="B210" s="107"/>
      <c r="C210" s="107"/>
      <c r="D210" s="108" t="s">
        <v>191</v>
      </c>
      <c r="E210" s="154" t="s">
        <v>240</v>
      </c>
      <c r="F210" s="26"/>
      <c r="G210" s="110">
        <v>30000</v>
      </c>
      <c r="H210" s="110">
        <v>0</v>
      </c>
      <c r="I210" s="110">
        <v>60000</v>
      </c>
      <c r="J210" s="110">
        <f>SUM(H210:I210)</f>
        <v>60000</v>
      </c>
      <c r="K210" s="111">
        <v>60000</v>
      </c>
    </row>
    <row r="211" spans="1:11" ht="12.9" customHeight="1" x14ac:dyDescent="0.3">
      <c r="A211" s="54"/>
      <c r="B211" s="46"/>
      <c r="C211" s="39"/>
      <c r="D211" s="69" t="s">
        <v>111</v>
      </c>
      <c r="E211" s="154" t="s">
        <v>441</v>
      </c>
      <c r="F211" s="42"/>
      <c r="G211" s="5">
        <v>0</v>
      </c>
      <c r="H211" s="5">
        <v>0</v>
      </c>
      <c r="I211" s="5">
        <v>0</v>
      </c>
      <c r="J211" s="5">
        <f t="shared" ref="J211" si="12">SUM(H211:I211)</f>
        <v>0</v>
      </c>
      <c r="K211" s="102">
        <v>100000</v>
      </c>
    </row>
    <row r="212" spans="1:11" s="112" customFormat="1" ht="12" customHeight="1" x14ac:dyDescent="0.3">
      <c r="A212" s="27"/>
      <c r="B212" s="107"/>
      <c r="C212" s="107"/>
      <c r="D212" s="106" t="s">
        <v>349</v>
      </c>
      <c r="E212" s="154" t="s">
        <v>241</v>
      </c>
      <c r="F212" s="26"/>
      <c r="G212" s="110">
        <v>72670</v>
      </c>
      <c r="H212" s="110">
        <v>0</v>
      </c>
      <c r="I212" s="110">
        <v>80000</v>
      </c>
      <c r="J212" s="110">
        <f>SUM(H212:I212)</f>
        <v>80000</v>
      </c>
      <c r="K212" s="111">
        <v>80000</v>
      </c>
    </row>
    <row r="213" spans="1:11" s="112" customFormat="1" ht="12" customHeight="1" x14ac:dyDescent="0.3">
      <c r="A213" s="27"/>
      <c r="B213" s="107"/>
      <c r="C213" s="107"/>
      <c r="D213" s="126" t="s">
        <v>350</v>
      </c>
      <c r="E213" s="109" t="s">
        <v>230</v>
      </c>
      <c r="F213" s="26"/>
      <c r="G213" s="110">
        <v>49800</v>
      </c>
      <c r="H213" s="110">
        <v>0</v>
      </c>
      <c r="I213" s="110">
        <v>50000</v>
      </c>
      <c r="J213" s="110">
        <f>SUM(H213:I213)</f>
        <v>50000</v>
      </c>
      <c r="K213" s="111">
        <v>0</v>
      </c>
    </row>
    <row r="214" spans="1:11" s="112" customFormat="1" ht="12" customHeight="1" x14ac:dyDescent="0.3">
      <c r="A214" s="27"/>
      <c r="B214" s="142"/>
      <c r="C214" s="142"/>
      <c r="D214" s="148" t="s">
        <v>391</v>
      </c>
      <c r="E214" s="154" t="s">
        <v>242</v>
      </c>
      <c r="F214" s="26"/>
      <c r="G214" s="110">
        <v>0</v>
      </c>
      <c r="H214" s="110">
        <v>0</v>
      </c>
      <c r="I214" s="110">
        <v>0</v>
      </c>
      <c r="J214" s="110">
        <f t="shared" ref="J214:J216" si="13">SUM(H214:I214)</f>
        <v>0</v>
      </c>
      <c r="K214" s="110">
        <v>25000</v>
      </c>
    </row>
    <row r="215" spans="1:11" s="112" customFormat="1" ht="12" customHeight="1" x14ac:dyDescent="0.3">
      <c r="A215" s="27"/>
      <c r="B215" s="142"/>
      <c r="C215" s="142"/>
      <c r="D215" s="148" t="s">
        <v>392</v>
      </c>
      <c r="E215" s="154" t="s">
        <v>243</v>
      </c>
      <c r="F215" s="26"/>
      <c r="G215" s="110">
        <v>0</v>
      </c>
      <c r="H215" s="110">
        <v>0</v>
      </c>
      <c r="I215" s="110">
        <v>0</v>
      </c>
      <c r="J215" s="110">
        <f t="shared" si="13"/>
        <v>0</v>
      </c>
      <c r="K215" s="110">
        <v>25000</v>
      </c>
    </row>
    <row r="216" spans="1:11" s="112" customFormat="1" ht="12" customHeight="1" x14ac:dyDescent="0.3">
      <c r="A216" s="27"/>
      <c r="B216" s="142"/>
      <c r="C216" s="142"/>
      <c r="D216" s="148" t="s">
        <v>393</v>
      </c>
      <c r="E216" s="154" t="s">
        <v>244</v>
      </c>
      <c r="F216" s="26"/>
      <c r="G216" s="110">
        <v>0</v>
      </c>
      <c r="H216" s="110">
        <v>0</v>
      </c>
      <c r="I216" s="110">
        <v>0</v>
      </c>
      <c r="J216" s="110">
        <f t="shared" si="13"/>
        <v>0</v>
      </c>
      <c r="K216" s="110">
        <v>50000</v>
      </c>
    </row>
    <row r="217" spans="1:11" s="112" customFormat="1" ht="12" customHeight="1" x14ac:dyDescent="0.3">
      <c r="A217" s="27"/>
      <c r="B217" s="142"/>
      <c r="C217" s="142"/>
      <c r="D217" s="108" t="s">
        <v>193</v>
      </c>
      <c r="E217" s="109" t="s">
        <v>230</v>
      </c>
      <c r="F217" s="26"/>
      <c r="G217" s="110">
        <v>69800</v>
      </c>
      <c r="H217" s="110">
        <v>0</v>
      </c>
      <c r="I217" s="110">
        <v>0</v>
      </c>
      <c r="J217" s="110">
        <f t="shared" si="11"/>
        <v>0</v>
      </c>
      <c r="K217" s="111">
        <v>0</v>
      </c>
    </row>
    <row r="218" spans="1:11" s="112" customFormat="1" ht="12" customHeight="1" x14ac:dyDescent="0.3">
      <c r="A218" s="27"/>
      <c r="B218" s="107"/>
      <c r="C218" s="107"/>
      <c r="D218" s="108" t="s">
        <v>351</v>
      </c>
      <c r="E218" s="154" t="s">
        <v>245</v>
      </c>
      <c r="F218" s="26"/>
      <c r="G218" s="110">
        <v>50000</v>
      </c>
      <c r="H218" s="110">
        <v>0</v>
      </c>
      <c r="I218" s="110">
        <v>25000</v>
      </c>
      <c r="J218" s="110">
        <f t="shared" ref="J218:J240" si="14">SUM(H218:I218)</f>
        <v>25000</v>
      </c>
      <c r="K218" s="111">
        <v>25000</v>
      </c>
    </row>
    <row r="219" spans="1:11" s="112" customFormat="1" ht="12" customHeight="1" x14ac:dyDescent="0.3">
      <c r="A219" s="27"/>
      <c r="B219" s="107"/>
      <c r="C219" s="107"/>
      <c r="D219" s="108" t="s">
        <v>352</v>
      </c>
      <c r="E219" s="154" t="s">
        <v>246</v>
      </c>
      <c r="F219" s="26"/>
      <c r="G219" s="110">
        <v>78135</v>
      </c>
      <c r="H219" s="110">
        <v>0</v>
      </c>
      <c r="I219" s="110">
        <v>25000</v>
      </c>
      <c r="J219" s="110">
        <f t="shared" si="14"/>
        <v>25000</v>
      </c>
      <c r="K219" s="111">
        <v>25000</v>
      </c>
    </row>
    <row r="220" spans="1:11" s="112" customFormat="1" ht="12" customHeight="1" x14ac:dyDescent="0.3">
      <c r="A220" s="27"/>
      <c r="B220" s="107"/>
      <c r="C220" s="107"/>
      <c r="D220" s="108" t="s">
        <v>353</v>
      </c>
      <c r="E220" s="154" t="s">
        <v>247</v>
      </c>
      <c r="F220" s="26"/>
      <c r="G220" s="110">
        <v>200000</v>
      </c>
      <c r="H220" s="110">
        <v>0</v>
      </c>
      <c r="I220" s="110">
        <v>300000</v>
      </c>
      <c r="J220" s="110">
        <f t="shared" si="14"/>
        <v>300000</v>
      </c>
      <c r="K220" s="111">
        <v>300000</v>
      </c>
    </row>
    <row r="221" spans="1:11" s="112" customFormat="1" ht="12" customHeight="1" x14ac:dyDescent="0.3">
      <c r="A221" s="27"/>
      <c r="B221" s="107"/>
      <c r="C221" s="107"/>
      <c r="D221" s="108" t="s">
        <v>354</v>
      </c>
      <c r="E221" s="154" t="s">
        <v>248</v>
      </c>
      <c r="F221" s="26"/>
      <c r="G221" s="110">
        <v>200000</v>
      </c>
      <c r="H221" s="110">
        <v>272522.34000000003</v>
      </c>
      <c r="I221" s="110">
        <v>27477.66</v>
      </c>
      <c r="J221" s="110">
        <f t="shared" si="14"/>
        <v>300000</v>
      </c>
      <c r="K221" s="111">
        <v>300000</v>
      </c>
    </row>
    <row r="222" spans="1:11" s="112" customFormat="1" ht="12" customHeight="1" x14ac:dyDescent="0.3">
      <c r="A222" s="27" t="s">
        <v>45</v>
      </c>
      <c r="B222" s="107"/>
      <c r="C222" s="107"/>
      <c r="D222" s="108" t="s">
        <v>355</v>
      </c>
      <c r="E222" s="154" t="s">
        <v>249</v>
      </c>
      <c r="F222" s="26"/>
      <c r="G222" s="110">
        <v>92500</v>
      </c>
      <c r="H222" s="110">
        <v>0</v>
      </c>
      <c r="I222" s="110">
        <v>50000</v>
      </c>
      <c r="J222" s="110">
        <f t="shared" si="14"/>
        <v>50000</v>
      </c>
      <c r="K222" s="111">
        <v>50000</v>
      </c>
    </row>
    <row r="223" spans="1:11" s="112" customFormat="1" ht="12" customHeight="1" x14ac:dyDescent="0.3">
      <c r="A223" s="27"/>
      <c r="B223" s="107"/>
      <c r="C223" s="107"/>
      <c r="D223" s="108" t="s">
        <v>356</v>
      </c>
      <c r="E223" s="154" t="s">
        <v>250</v>
      </c>
      <c r="F223" s="26"/>
      <c r="G223" s="110">
        <v>70000</v>
      </c>
      <c r="H223" s="110">
        <v>26750</v>
      </c>
      <c r="I223" s="110">
        <v>43250</v>
      </c>
      <c r="J223" s="110">
        <f t="shared" si="14"/>
        <v>70000</v>
      </c>
      <c r="K223" s="111">
        <v>100000</v>
      </c>
    </row>
    <row r="224" spans="1:11" s="112" customFormat="1" ht="12" customHeight="1" x14ac:dyDescent="0.3">
      <c r="A224" s="27"/>
      <c r="B224" s="107"/>
      <c r="C224" s="107"/>
      <c r="D224" s="108" t="s">
        <v>357</v>
      </c>
      <c r="E224" s="154" t="s">
        <v>251</v>
      </c>
      <c r="F224" s="26"/>
      <c r="G224" s="110">
        <v>44750</v>
      </c>
      <c r="H224" s="110">
        <v>0</v>
      </c>
      <c r="I224" s="110">
        <v>20000</v>
      </c>
      <c r="J224" s="110">
        <f t="shared" si="14"/>
        <v>20000</v>
      </c>
      <c r="K224" s="111">
        <v>20000</v>
      </c>
    </row>
    <row r="225" spans="1:11" s="112" customFormat="1" ht="12" customHeight="1" x14ac:dyDescent="0.3">
      <c r="A225" s="27"/>
      <c r="B225" s="107"/>
      <c r="C225" s="107"/>
      <c r="D225" s="108" t="s">
        <v>358</v>
      </c>
      <c r="E225" s="154" t="s">
        <v>252</v>
      </c>
      <c r="F225" s="26"/>
      <c r="G225" s="110">
        <v>0</v>
      </c>
      <c r="H225" s="110">
        <v>0</v>
      </c>
      <c r="I225" s="110">
        <v>25000</v>
      </c>
      <c r="J225" s="110">
        <f t="shared" si="14"/>
        <v>25000</v>
      </c>
      <c r="K225" s="111">
        <v>25000</v>
      </c>
    </row>
    <row r="226" spans="1:11" s="112" customFormat="1" ht="12" customHeight="1" x14ac:dyDescent="0.3">
      <c r="A226" s="27"/>
      <c r="B226" s="107"/>
      <c r="C226" s="107"/>
      <c r="D226" s="108" t="s">
        <v>359</v>
      </c>
      <c r="E226" s="154" t="s">
        <v>253</v>
      </c>
      <c r="F226" s="26"/>
      <c r="G226" s="110">
        <v>0</v>
      </c>
      <c r="H226" s="110">
        <v>0</v>
      </c>
      <c r="I226" s="110">
        <v>25000</v>
      </c>
      <c r="J226" s="110">
        <f t="shared" si="14"/>
        <v>25000</v>
      </c>
      <c r="K226" s="111">
        <v>25000</v>
      </c>
    </row>
    <row r="227" spans="1:11" s="112" customFormat="1" ht="12" customHeight="1" x14ac:dyDescent="0.3">
      <c r="A227" s="27"/>
      <c r="B227" s="107"/>
      <c r="C227" s="107"/>
      <c r="D227" s="108" t="s">
        <v>360</v>
      </c>
      <c r="E227" s="154" t="s">
        <v>254</v>
      </c>
      <c r="F227" s="26"/>
      <c r="G227" s="110">
        <v>0</v>
      </c>
      <c r="H227" s="110">
        <v>0</v>
      </c>
      <c r="I227" s="110">
        <v>25000</v>
      </c>
      <c r="J227" s="110">
        <f t="shared" si="14"/>
        <v>25000</v>
      </c>
      <c r="K227" s="111">
        <v>25000</v>
      </c>
    </row>
    <row r="228" spans="1:11" s="112" customFormat="1" ht="12" customHeight="1" x14ac:dyDescent="0.3">
      <c r="A228" s="27"/>
      <c r="B228" s="107"/>
      <c r="C228" s="107"/>
      <c r="D228" s="108" t="s">
        <v>361</v>
      </c>
      <c r="E228" s="154" t="s">
        <v>255</v>
      </c>
      <c r="F228" s="26"/>
      <c r="G228" s="110">
        <v>0</v>
      </c>
      <c r="H228" s="110">
        <v>0</v>
      </c>
      <c r="I228" s="110">
        <v>25000</v>
      </c>
      <c r="J228" s="110">
        <f t="shared" si="14"/>
        <v>25000</v>
      </c>
      <c r="K228" s="111">
        <v>25000</v>
      </c>
    </row>
    <row r="229" spans="1:11" s="112" customFormat="1" ht="12" customHeight="1" x14ac:dyDescent="0.3">
      <c r="A229" s="27"/>
      <c r="B229" s="107"/>
      <c r="C229" s="107"/>
      <c r="D229" s="108" t="s">
        <v>362</v>
      </c>
      <c r="E229" s="154" t="s">
        <v>323</v>
      </c>
      <c r="F229" s="26"/>
      <c r="G229" s="110">
        <v>0</v>
      </c>
      <c r="H229" s="110">
        <v>0</v>
      </c>
      <c r="I229" s="110">
        <v>25000</v>
      </c>
      <c r="J229" s="110">
        <f t="shared" si="14"/>
        <v>25000</v>
      </c>
      <c r="K229" s="111">
        <v>25000</v>
      </c>
    </row>
    <row r="230" spans="1:11" s="112" customFormat="1" ht="12" customHeight="1" x14ac:dyDescent="0.3">
      <c r="A230" s="27"/>
      <c r="B230" s="107"/>
      <c r="C230" s="107"/>
      <c r="D230" s="108" t="s">
        <v>363</v>
      </c>
      <c r="E230" s="154" t="s">
        <v>324</v>
      </c>
      <c r="F230" s="26"/>
      <c r="G230" s="110">
        <v>0</v>
      </c>
      <c r="H230" s="110">
        <v>0</v>
      </c>
      <c r="I230" s="110">
        <v>25000</v>
      </c>
      <c r="J230" s="110">
        <f t="shared" si="14"/>
        <v>25000</v>
      </c>
      <c r="K230" s="111">
        <v>25000</v>
      </c>
    </row>
    <row r="231" spans="1:11" s="112" customFormat="1" ht="12" customHeight="1" x14ac:dyDescent="0.3">
      <c r="A231" s="27"/>
      <c r="B231" s="107"/>
      <c r="C231" s="107"/>
      <c r="D231" s="108" t="s">
        <v>364</v>
      </c>
      <c r="E231" s="154" t="s">
        <v>325</v>
      </c>
      <c r="F231" s="26"/>
      <c r="G231" s="110">
        <v>0</v>
      </c>
      <c r="H231" s="110">
        <v>0</v>
      </c>
      <c r="I231" s="110">
        <v>25000</v>
      </c>
      <c r="J231" s="110">
        <f t="shared" si="14"/>
        <v>25000</v>
      </c>
      <c r="K231" s="111">
        <v>25000</v>
      </c>
    </row>
    <row r="232" spans="1:11" s="112" customFormat="1" ht="12" customHeight="1" x14ac:dyDescent="0.3">
      <c r="A232" s="27"/>
      <c r="B232" s="107"/>
      <c r="C232" s="107"/>
      <c r="D232" s="108" t="s">
        <v>365</v>
      </c>
      <c r="E232" s="154" t="s">
        <v>326</v>
      </c>
      <c r="F232" s="26"/>
      <c r="G232" s="110">
        <v>0</v>
      </c>
      <c r="H232" s="110">
        <v>0</v>
      </c>
      <c r="I232" s="110">
        <v>25000</v>
      </c>
      <c r="J232" s="110">
        <f t="shared" si="14"/>
        <v>25000</v>
      </c>
      <c r="K232" s="111">
        <v>25000</v>
      </c>
    </row>
    <row r="233" spans="1:11" s="112" customFormat="1" ht="12" customHeight="1" x14ac:dyDescent="0.3">
      <c r="A233" s="27"/>
      <c r="B233" s="107"/>
      <c r="C233" s="107"/>
      <c r="D233" s="108" t="s">
        <v>366</v>
      </c>
      <c r="E233" s="154" t="s">
        <v>327</v>
      </c>
      <c r="F233" s="26"/>
      <c r="G233" s="110">
        <v>0</v>
      </c>
      <c r="H233" s="110">
        <v>0</v>
      </c>
      <c r="I233" s="110">
        <v>25000</v>
      </c>
      <c r="J233" s="110">
        <f t="shared" si="14"/>
        <v>25000</v>
      </c>
      <c r="K233" s="111">
        <v>25000</v>
      </c>
    </row>
    <row r="234" spans="1:11" s="112" customFormat="1" ht="12" customHeight="1" x14ac:dyDescent="0.3">
      <c r="A234" s="27"/>
      <c r="B234" s="107"/>
      <c r="C234" s="107"/>
      <c r="D234" s="108" t="s">
        <v>367</v>
      </c>
      <c r="E234" s="154" t="s">
        <v>328</v>
      </c>
      <c r="F234" s="26"/>
      <c r="G234" s="110">
        <v>0</v>
      </c>
      <c r="H234" s="110">
        <v>0</v>
      </c>
      <c r="I234" s="110">
        <v>25000</v>
      </c>
      <c r="J234" s="110">
        <f t="shared" si="14"/>
        <v>25000</v>
      </c>
      <c r="K234" s="111">
        <v>25000</v>
      </c>
    </row>
    <row r="235" spans="1:11" s="112" customFormat="1" ht="12" customHeight="1" x14ac:dyDescent="0.3">
      <c r="A235" s="27"/>
      <c r="B235" s="107"/>
      <c r="C235" s="107"/>
      <c r="D235" s="108" t="s">
        <v>368</v>
      </c>
      <c r="E235" s="154" t="s">
        <v>329</v>
      </c>
      <c r="F235" s="26"/>
      <c r="G235" s="110">
        <v>0</v>
      </c>
      <c r="H235" s="110">
        <v>0</v>
      </c>
      <c r="I235" s="110">
        <v>80000</v>
      </c>
      <c r="J235" s="110">
        <f t="shared" si="14"/>
        <v>80000</v>
      </c>
      <c r="K235" s="111">
        <v>80000</v>
      </c>
    </row>
    <row r="236" spans="1:11" s="112" customFormat="1" ht="12" customHeight="1" x14ac:dyDescent="0.3">
      <c r="A236" s="27"/>
      <c r="B236" s="107"/>
      <c r="C236" s="107"/>
      <c r="D236" s="108" t="s">
        <v>369</v>
      </c>
      <c r="E236" s="154" t="s">
        <v>375</v>
      </c>
      <c r="F236" s="26"/>
      <c r="G236" s="110">
        <v>0</v>
      </c>
      <c r="H236" s="110">
        <v>0</v>
      </c>
      <c r="I236" s="110">
        <v>25000</v>
      </c>
      <c r="J236" s="110">
        <f t="shared" si="14"/>
        <v>25000</v>
      </c>
      <c r="K236" s="111">
        <v>25000</v>
      </c>
    </row>
    <row r="237" spans="1:11" s="112" customFormat="1" ht="12" customHeight="1" x14ac:dyDescent="0.3">
      <c r="A237" s="27"/>
      <c r="B237" s="107"/>
      <c r="C237" s="107"/>
      <c r="D237" s="108" t="s">
        <v>194</v>
      </c>
      <c r="E237" s="154" t="s">
        <v>330</v>
      </c>
      <c r="F237" s="26"/>
      <c r="G237" s="110">
        <v>0</v>
      </c>
      <c r="H237" s="110">
        <v>0</v>
      </c>
      <c r="I237" s="110">
        <v>20000</v>
      </c>
      <c r="J237" s="110">
        <f t="shared" si="14"/>
        <v>20000</v>
      </c>
      <c r="K237" s="111">
        <v>20000</v>
      </c>
    </row>
    <row r="238" spans="1:11" s="112" customFormat="1" ht="12" customHeight="1" x14ac:dyDescent="0.3">
      <c r="A238" s="27"/>
      <c r="B238" s="107"/>
      <c r="C238" s="107"/>
      <c r="D238" s="108" t="s">
        <v>345</v>
      </c>
      <c r="E238" s="154" t="s">
        <v>331</v>
      </c>
      <c r="F238" s="26"/>
      <c r="G238" s="110">
        <v>0</v>
      </c>
      <c r="H238" s="110">
        <v>0</v>
      </c>
      <c r="I238" s="110">
        <v>25000</v>
      </c>
      <c r="J238" s="110">
        <f t="shared" si="14"/>
        <v>25000</v>
      </c>
      <c r="K238" s="111">
        <v>25000</v>
      </c>
    </row>
    <row r="239" spans="1:11" s="112" customFormat="1" ht="12" customHeight="1" x14ac:dyDescent="0.3">
      <c r="A239" s="27"/>
      <c r="B239" s="138"/>
      <c r="C239" s="138"/>
      <c r="D239" s="108" t="s">
        <v>394</v>
      </c>
      <c r="E239" s="154" t="s">
        <v>332</v>
      </c>
      <c r="F239" s="26"/>
      <c r="G239" s="110">
        <v>0</v>
      </c>
      <c r="H239" s="110">
        <v>0</v>
      </c>
      <c r="I239" s="110">
        <v>0</v>
      </c>
      <c r="J239" s="110">
        <f t="shared" si="14"/>
        <v>0</v>
      </c>
      <c r="K239" s="111">
        <v>150000</v>
      </c>
    </row>
    <row r="240" spans="1:11" s="112" customFormat="1" ht="12" customHeight="1" x14ac:dyDescent="0.3">
      <c r="A240" s="115"/>
      <c r="B240" s="122"/>
      <c r="C240" s="122"/>
      <c r="D240" s="123" t="s">
        <v>346</v>
      </c>
      <c r="E240" s="100" t="s">
        <v>333</v>
      </c>
      <c r="F240" s="116"/>
      <c r="G240" s="124">
        <v>0</v>
      </c>
      <c r="H240" s="124">
        <v>0</v>
      </c>
      <c r="I240" s="124">
        <v>25000</v>
      </c>
      <c r="J240" s="124">
        <f t="shared" si="14"/>
        <v>25000</v>
      </c>
      <c r="K240" s="114">
        <v>25000</v>
      </c>
    </row>
    <row r="241" spans="1:11" s="112" customFormat="1" ht="6" customHeight="1" x14ac:dyDescent="0.3">
      <c r="A241" s="27"/>
      <c r="B241" s="138"/>
      <c r="C241" s="144"/>
      <c r="D241" s="144"/>
      <c r="E241" s="145"/>
      <c r="F241" s="18"/>
      <c r="G241" s="146"/>
      <c r="H241" s="146"/>
      <c r="I241" s="146"/>
      <c r="J241" s="146"/>
      <c r="K241" s="147"/>
    </row>
    <row r="242" spans="1:11" ht="15" x14ac:dyDescent="0.35">
      <c r="K242" s="16" t="s">
        <v>448</v>
      </c>
    </row>
    <row r="243" spans="1:11" ht="10.95" customHeight="1" x14ac:dyDescent="0.3">
      <c r="A243" s="17"/>
      <c r="B243" s="18"/>
      <c r="C243" s="18"/>
      <c r="D243" s="18"/>
      <c r="E243" s="19"/>
      <c r="F243" s="12"/>
      <c r="G243" s="12"/>
      <c r="H243" s="184" t="s">
        <v>305</v>
      </c>
      <c r="I243" s="185"/>
      <c r="J243" s="186"/>
      <c r="K243" s="12"/>
    </row>
    <row r="244" spans="1:11" ht="10.95" customHeight="1" x14ac:dyDescent="0.3">
      <c r="A244" s="190" t="s">
        <v>0</v>
      </c>
      <c r="B244" s="191"/>
      <c r="C244" s="191"/>
      <c r="D244" s="191"/>
      <c r="E244" s="193" t="s">
        <v>118</v>
      </c>
      <c r="F244" s="173" t="s">
        <v>28</v>
      </c>
      <c r="G244" s="194" t="s">
        <v>30</v>
      </c>
      <c r="H244" s="187"/>
      <c r="I244" s="188"/>
      <c r="J244" s="189"/>
      <c r="K244" s="103" t="s">
        <v>32</v>
      </c>
    </row>
    <row r="245" spans="1:11" ht="10.95" customHeight="1" x14ac:dyDescent="0.3">
      <c r="A245" s="195"/>
      <c r="B245" s="196"/>
      <c r="C245" s="196"/>
      <c r="D245" s="196"/>
      <c r="E245" s="193"/>
      <c r="F245" s="173" t="s">
        <v>29</v>
      </c>
      <c r="G245" s="194"/>
      <c r="H245" s="9" t="s">
        <v>303</v>
      </c>
      <c r="I245" s="9" t="s">
        <v>304</v>
      </c>
      <c r="J245" s="198" t="s">
        <v>44</v>
      </c>
      <c r="K245" s="103" t="s">
        <v>302</v>
      </c>
    </row>
    <row r="246" spans="1:11" ht="10.95" customHeight="1" x14ac:dyDescent="0.3">
      <c r="A246" s="20"/>
      <c r="B246" s="21"/>
      <c r="C246" s="21"/>
      <c r="D246" s="21"/>
      <c r="E246" s="9"/>
      <c r="F246" s="9"/>
      <c r="G246" s="9" t="s">
        <v>31</v>
      </c>
      <c r="H246" s="9" t="s">
        <v>42</v>
      </c>
      <c r="I246" s="9" t="s">
        <v>43</v>
      </c>
      <c r="J246" s="193"/>
      <c r="K246" s="103"/>
    </row>
    <row r="247" spans="1:11" ht="10.95" customHeight="1" x14ac:dyDescent="0.3">
      <c r="A247" s="174" t="s">
        <v>294</v>
      </c>
      <c r="B247" s="175"/>
      <c r="C247" s="175"/>
      <c r="D247" s="176"/>
      <c r="E247" s="22" t="s">
        <v>295</v>
      </c>
      <c r="F247" s="22" t="s">
        <v>296</v>
      </c>
      <c r="G247" s="22" t="s">
        <v>297</v>
      </c>
      <c r="H247" s="22" t="s">
        <v>298</v>
      </c>
      <c r="I247" s="22" t="s">
        <v>299</v>
      </c>
      <c r="J247" s="22" t="s">
        <v>300</v>
      </c>
      <c r="K247" s="22" t="s">
        <v>301</v>
      </c>
    </row>
    <row r="248" spans="1:11" s="112" customFormat="1" ht="12" customHeight="1" x14ac:dyDescent="0.3">
      <c r="A248" s="27"/>
      <c r="B248" s="107"/>
      <c r="C248" s="107"/>
      <c r="D248" s="151" t="s">
        <v>347</v>
      </c>
      <c r="E248" s="155" t="s">
        <v>334</v>
      </c>
      <c r="F248" s="26"/>
      <c r="G248" s="110">
        <v>0</v>
      </c>
      <c r="H248" s="110">
        <v>0</v>
      </c>
      <c r="I248" s="110">
        <v>8522</v>
      </c>
      <c r="J248" s="110">
        <f t="shared" ref="J248:J287" si="15">SUM(H248:I248)</f>
        <v>8522</v>
      </c>
      <c r="K248" s="111">
        <v>10000</v>
      </c>
    </row>
    <row r="249" spans="1:11" s="112" customFormat="1" ht="12" customHeight="1" x14ac:dyDescent="0.3">
      <c r="A249" s="27"/>
      <c r="B249" s="107"/>
      <c r="C249" s="107"/>
      <c r="D249" s="108" t="s">
        <v>348</v>
      </c>
      <c r="E249" s="154" t="s">
        <v>335</v>
      </c>
      <c r="F249" s="26"/>
      <c r="G249" s="110">
        <v>0</v>
      </c>
      <c r="H249" s="110">
        <v>0</v>
      </c>
      <c r="I249" s="110">
        <v>25000</v>
      </c>
      <c r="J249" s="110">
        <f t="shared" si="15"/>
        <v>25000</v>
      </c>
      <c r="K249" s="111">
        <v>25000</v>
      </c>
    </row>
    <row r="250" spans="1:11" s="112" customFormat="1" ht="12" customHeight="1" x14ac:dyDescent="0.3">
      <c r="A250" s="27"/>
      <c r="B250" s="138"/>
      <c r="C250" s="138"/>
      <c r="D250" s="108" t="s">
        <v>395</v>
      </c>
      <c r="E250" s="154" t="s">
        <v>336</v>
      </c>
      <c r="F250" s="26"/>
      <c r="G250" s="110">
        <v>0</v>
      </c>
      <c r="H250" s="110">
        <v>0</v>
      </c>
      <c r="I250" s="110">
        <v>0</v>
      </c>
      <c r="J250" s="110"/>
      <c r="K250" s="111">
        <v>150000</v>
      </c>
    </row>
    <row r="251" spans="1:11" s="112" customFormat="1" ht="12" customHeight="1" x14ac:dyDescent="0.3">
      <c r="A251" s="27"/>
      <c r="B251" s="138"/>
      <c r="C251" s="138"/>
      <c r="D251" s="108" t="s">
        <v>396</v>
      </c>
      <c r="E251" s="154" t="s">
        <v>338</v>
      </c>
      <c r="F251" s="26"/>
      <c r="G251" s="110">
        <v>0</v>
      </c>
      <c r="H251" s="110">
        <v>0</v>
      </c>
      <c r="I251" s="110">
        <v>0</v>
      </c>
      <c r="J251" s="110"/>
      <c r="K251" s="111">
        <v>20000</v>
      </c>
    </row>
    <row r="252" spans="1:11" s="112" customFormat="1" ht="12" customHeight="1" x14ac:dyDescent="0.3">
      <c r="A252" s="27"/>
      <c r="B252" s="107"/>
      <c r="C252" s="107"/>
      <c r="D252" s="143" t="s">
        <v>195</v>
      </c>
      <c r="E252" s="109" t="s">
        <v>230</v>
      </c>
      <c r="F252" s="26"/>
      <c r="G252" s="110">
        <v>0</v>
      </c>
      <c r="H252" s="110">
        <v>0</v>
      </c>
      <c r="I252" s="110">
        <v>40000</v>
      </c>
      <c r="J252" s="110">
        <f t="shared" si="15"/>
        <v>40000</v>
      </c>
      <c r="K252" s="111">
        <v>0</v>
      </c>
    </row>
    <row r="253" spans="1:11" s="112" customFormat="1" ht="12" customHeight="1" x14ac:dyDescent="0.3">
      <c r="A253" s="27"/>
      <c r="B253" s="138"/>
      <c r="C253" s="138"/>
      <c r="D253" s="148" t="s">
        <v>397</v>
      </c>
      <c r="E253" s="154" t="s">
        <v>337</v>
      </c>
      <c r="F253" s="26"/>
      <c r="G253" s="110">
        <v>0</v>
      </c>
      <c r="H253" s="110">
        <v>0</v>
      </c>
      <c r="I253" s="110">
        <v>0</v>
      </c>
      <c r="J253" s="110"/>
      <c r="K253" s="111">
        <v>30000</v>
      </c>
    </row>
    <row r="254" spans="1:11" s="112" customFormat="1" ht="12" customHeight="1" x14ac:dyDescent="0.3">
      <c r="A254" s="27"/>
      <c r="B254" s="138"/>
      <c r="C254" s="138"/>
      <c r="D254" s="148" t="s">
        <v>398</v>
      </c>
      <c r="E254" s="154" t="s">
        <v>376</v>
      </c>
      <c r="F254" s="26"/>
      <c r="G254" s="110">
        <v>0</v>
      </c>
      <c r="H254" s="110">
        <v>0</v>
      </c>
      <c r="I254" s="110">
        <v>0</v>
      </c>
      <c r="J254" s="110"/>
      <c r="K254" s="111">
        <v>10000</v>
      </c>
    </row>
    <row r="255" spans="1:11" s="112" customFormat="1" ht="12" customHeight="1" x14ac:dyDescent="0.3">
      <c r="A255" s="27"/>
      <c r="B255" s="107"/>
      <c r="C255" s="107"/>
      <c r="D255" s="143" t="s">
        <v>316</v>
      </c>
      <c r="E255" s="109" t="s">
        <v>230</v>
      </c>
      <c r="F255" s="26"/>
      <c r="G255" s="110">
        <v>39895</v>
      </c>
      <c r="H255" s="110">
        <v>0</v>
      </c>
      <c r="I255" s="110">
        <v>75000</v>
      </c>
      <c r="J255" s="110">
        <f t="shared" si="15"/>
        <v>75000</v>
      </c>
      <c r="K255" s="111">
        <v>0</v>
      </c>
    </row>
    <row r="256" spans="1:11" s="112" customFormat="1" ht="12" customHeight="1" x14ac:dyDescent="0.3">
      <c r="A256" s="27"/>
      <c r="B256" s="138"/>
      <c r="C256" s="138"/>
      <c r="D256" s="148" t="s">
        <v>399</v>
      </c>
      <c r="E256" s="154" t="s">
        <v>377</v>
      </c>
      <c r="F256" s="26"/>
      <c r="G256" s="110">
        <v>0</v>
      </c>
      <c r="H256" s="110">
        <v>0</v>
      </c>
      <c r="I256" s="110">
        <v>0</v>
      </c>
      <c r="J256" s="110"/>
      <c r="K256" s="111">
        <v>60000</v>
      </c>
    </row>
    <row r="257" spans="1:11" s="112" customFormat="1" ht="12" customHeight="1" x14ac:dyDescent="0.3">
      <c r="A257" s="27"/>
      <c r="B257" s="138"/>
      <c r="C257" s="138"/>
      <c r="D257" s="152" t="s">
        <v>400</v>
      </c>
      <c r="E257" s="154" t="s">
        <v>440</v>
      </c>
      <c r="F257" s="26"/>
      <c r="G257" s="110">
        <v>0</v>
      </c>
      <c r="H257" s="110">
        <v>0</v>
      </c>
      <c r="I257" s="110">
        <v>0</v>
      </c>
      <c r="J257" s="110"/>
      <c r="K257" s="111">
        <v>20000</v>
      </c>
    </row>
    <row r="258" spans="1:11" s="112" customFormat="1" ht="12" customHeight="1" x14ac:dyDescent="0.3">
      <c r="A258" s="27"/>
      <c r="B258" s="138"/>
      <c r="C258" s="138"/>
      <c r="D258" s="148" t="s">
        <v>401</v>
      </c>
      <c r="E258" s="154" t="s">
        <v>378</v>
      </c>
      <c r="F258" s="26"/>
      <c r="G258" s="110">
        <v>0</v>
      </c>
      <c r="H258" s="110">
        <v>0</v>
      </c>
      <c r="I258" s="110">
        <v>0</v>
      </c>
      <c r="J258" s="110"/>
      <c r="K258" s="111">
        <v>75000</v>
      </c>
    </row>
    <row r="259" spans="1:11" s="112" customFormat="1" ht="12" customHeight="1" x14ac:dyDescent="0.3">
      <c r="A259" s="27"/>
      <c r="B259" s="138"/>
      <c r="C259" s="138"/>
      <c r="D259" s="148" t="s">
        <v>398</v>
      </c>
      <c r="E259" s="154" t="s">
        <v>379</v>
      </c>
      <c r="F259" s="26"/>
      <c r="G259" s="110">
        <v>0</v>
      </c>
      <c r="H259" s="110">
        <v>0</v>
      </c>
      <c r="I259" s="110">
        <v>0</v>
      </c>
      <c r="J259" s="110"/>
      <c r="K259" s="111">
        <v>10000</v>
      </c>
    </row>
    <row r="260" spans="1:11" s="112" customFormat="1" ht="12" customHeight="1" x14ac:dyDescent="0.3">
      <c r="A260" s="27"/>
      <c r="B260" s="107"/>
      <c r="C260" s="107"/>
      <c r="D260" s="143" t="s">
        <v>402</v>
      </c>
      <c r="E260" s="109" t="s">
        <v>230</v>
      </c>
      <c r="F260" s="26"/>
      <c r="G260" s="110">
        <v>91610</v>
      </c>
      <c r="H260" s="110">
        <v>1227050</v>
      </c>
      <c r="I260" s="110">
        <v>62950</v>
      </c>
      <c r="J260" s="110">
        <f t="shared" si="15"/>
        <v>1290000</v>
      </c>
      <c r="K260" s="111">
        <v>0</v>
      </c>
    </row>
    <row r="261" spans="1:11" s="112" customFormat="1" ht="12" customHeight="1" x14ac:dyDescent="0.3">
      <c r="A261" s="27"/>
      <c r="B261" s="138"/>
      <c r="C261" s="138"/>
      <c r="D261" s="170" t="s">
        <v>403</v>
      </c>
      <c r="E261" s="154" t="s">
        <v>380</v>
      </c>
      <c r="F261" s="26"/>
      <c r="G261" s="110">
        <v>0</v>
      </c>
      <c r="H261" s="110">
        <v>0</v>
      </c>
      <c r="I261" s="110">
        <v>0</v>
      </c>
      <c r="J261" s="110">
        <f t="shared" si="15"/>
        <v>0</v>
      </c>
      <c r="K261" s="111">
        <v>100000</v>
      </c>
    </row>
    <row r="262" spans="1:11" s="112" customFormat="1" ht="12" customHeight="1" x14ac:dyDescent="0.3">
      <c r="A262" s="27"/>
      <c r="B262" s="138"/>
      <c r="C262" s="138"/>
      <c r="D262" s="148" t="s">
        <v>404</v>
      </c>
      <c r="E262" s="154" t="s">
        <v>434</v>
      </c>
      <c r="F262" s="26"/>
      <c r="G262" s="110">
        <v>0</v>
      </c>
      <c r="H262" s="110">
        <v>0</v>
      </c>
      <c r="I262" s="110">
        <v>0</v>
      </c>
      <c r="J262" s="110">
        <f t="shared" si="15"/>
        <v>0</v>
      </c>
      <c r="K262" s="111">
        <v>130000</v>
      </c>
    </row>
    <row r="263" spans="1:11" s="112" customFormat="1" ht="12" customHeight="1" x14ac:dyDescent="0.3">
      <c r="A263" s="27"/>
      <c r="B263" s="138"/>
      <c r="C263" s="138"/>
      <c r="D263" s="148" t="s">
        <v>405</v>
      </c>
      <c r="E263" s="154" t="s">
        <v>435</v>
      </c>
      <c r="F263" s="26"/>
      <c r="G263" s="110">
        <v>0</v>
      </c>
      <c r="H263" s="110">
        <v>0</v>
      </c>
      <c r="I263" s="110">
        <v>0</v>
      </c>
      <c r="J263" s="110">
        <f t="shared" si="15"/>
        <v>0</v>
      </c>
      <c r="K263" s="111">
        <v>20000</v>
      </c>
    </row>
    <row r="264" spans="1:11" s="112" customFormat="1" ht="12" customHeight="1" x14ac:dyDescent="0.3">
      <c r="A264" s="27"/>
      <c r="B264" s="138"/>
      <c r="C264" s="138"/>
      <c r="D264" s="148" t="s">
        <v>406</v>
      </c>
      <c r="E264" s="154" t="s">
        <v>436</v>
      </c>
      <c r="F264" s="26"/>
      <c r="G264" s="110">
        <v>0</v>
      </c>
      <c r="H264" s="110">
        <v>0</v>
      </c>
      <c r="I264" s="110">
        <v>0</v>
      </c>
      <c r="J264" s="110">
        <f t="shared" si="15"/>
        <v>0</v>
      </c>
      <c r="K264" s="111">
        <v>10000</v>
      </c>
    </row>
    <row r="265" spans="1:11" s="112" customFormat="1" ht="12" customHeight="1" x14ac:dyDescent="0.3">
      <c r="A265" s="27"/>
      <c r="B265" s="138"/>
      <c r="C265" s="138"/>
      <c r="D265" s="148" t="s">
        <v>398</v>
      </c>
      <c r="E265" s="154" t="s">
        <v>437</v>
      </c>
      <c r="F265" s="26"/>
      <c r="G265" s="110">
        <v>0</v>
      </c>
      <c r="H265" s="110">
        <v>0</v>
      </c>
      <c r="I265" s="110">
        <v>0</v>
      </c>
      <c r="J265" s="110">
        <f t="shared" si="15"/>
        <v>0</v>
      </c>
      <c r="K265" s="111">
        <v>15000</v>
      </c>
    </row>
    <row r="266" spans="1:11" s="112" customFormat="1" ht="12" customHeight="1" x14ac:dyDescent="0.3">
      <c r="A266" s="27"/>
      <c r="B266" s="138"/>
      <c r="C266" s="138"/>
      <c r="D266" s="171" t="s">
        <v>450</v>
      </c>
      <c r="E266" s="154" t="s">
        <v>438</v>
      </c>
      <c r="F266" s="26"/>
      <c r="G266" s="110">
        <v>0</v>
      </c>
      <c r="H266" s="110">
        <v>0</v>
      </c>
      <c r="I266" s="110">
        <v>0</v>
      </c>
      <c r="J266" s="110">
        <f t="shared" si="15"/>
        <v>0</v>
      </c>
      <c r="K266" s="111">
        <v>20000</v>
      </c>
    </row>
    <row r="267" spans="1:11" s="112" customFormat="1" ht="12" customHeight="1" x14ac:dyDescent="0.3">
      <c r="A267" s="27"/>
      <c r="B267" s="138"/>
      <c r="C267" s="138"/>
      <c r="D267" s="152" t="s">
        <v>407</v>
      </c>
      <c r="E267" s="154" t="s">
        <v>439</v>
      </c>
      <c r="F267" s="26"/>
      <c r="G267" s="110">
        <v>0</v>
      </c>
      <c r="H267" s="110">
        <v>0</v>
      </c>
      <c r="I267" s="110">
        <v>0</v>
      </c>
      <c r="J267" s="110">
        <f t="shared" si="15"/>
        <v>0</v>
      </c>
      <c r="K267" s="111">
        <v>35000</v>
      </c>
    </row>
    <row r="268" spans="1:11" s="112" customFormat="1" ht="12" customHeight="1" x14ac:dyDescent="0.3">
      <c r="A268" s="27"/>
      <c r="B268" s="107"/>
      <c r="C268" s="107"/>
      <c r="D268" s="143" t="s">
        <v>315</v>
      </c>
      <c r="E268" s="109" t="s">
        <v>230</v>
      </c>
      <c r="F268" s="26"/>
      <c r="G268" s="111">
        <v>117630.1</v>
      </c>
      <c r="H268" s="110">
        <v>1298</v>
      </c>
      <c r="I268" s="110">
        <v>108702</v>
      </c>
      <c r="J268" s="110">
        <f>SUM(H268:I268)</f>
        <v>110000</v>
      </c>
      <c r="K268" s="111">
        <v>0</v>
      </c>
    </row>
    <row r="269" spans="1:11" s="112" customFormat="1" ht="12" customHeight="1" x14ac:dyDescent="0.3">
      <c r="A269" s="27"/>
      <c r="B269" s="138"/>
      <c r="C269" s="138"/>
      <c r="D269" s="148" t="s">
        <v>408</v>
      </c>
      <c r="E269" s="154" t="s">
        <v>429</v>
      </c>
      <c r="F269" s="26"/>
      <c r="G269" s="111">
        <v>0</v>
      </c>
      <c r="H269" s="110">
        <v>0</v>
      </c>
      <c r="I269" s="110">
        <v>0</v>
      </c>
      <c r="J269" s="110">
        <f t="shared" ref="J269:J273" si="16">SUM(H269:I269)</f>
        <v>0</v>
      </c>
      <c r="K269" s="111">
        <v>70000</v>
      </c>
    </row>
    <row r="270" spans="1:11" s="112" customFormat="1" ht="12" customHeight="1" x14ac:dyDescent="0.3">
      <c r="A270" s="27"/>
      <c r="B270" s="138"/>
      <c r="C270" s="138"/>
      <c r="D270" s="148" t="s">
        <v>398</v>
      </c>
      <c r="E270" s="154" t="s">
        <v>430</v>
      </c>
      <c r="F270" s="26"/>
      <c r="G270" s="111">
        <v>0</v>
      </c>
      <c r="H270" s="110">
        <v>0</v>
      </c>
      <c r="I270" s="110">
        <v>0</v>
      </c>
      <c r="J270" s="110">
        <f t="shared" si="16"/>
        <v>0</v>
      </c>
      <c r="K270" s="111">
        <v>15000</v>
      </c>
    </row>
    <row r="271" spans="1:11" s="112" customFormat="1" ht="12" customHeight="1" x14ac:dyDescent="0.3">
      <c r="A271" s="27"/>
      <c r="B271" s="138"/>
      <c r="C271" s="138"/>
      <c r="D271" s="148" t="s">
        <v>409</v>
      </c>
      <c r="E271" s="154" t="s">
        <v>431</v>
      </c>
      <c r="F271" s="26"/>
      <c r="G271" s="111">
        <v>0</v>
      </c>
      <c r="H271" s="110">
        <v>0</v>
      </c>
      <c r="I271" s="110">
        <v>0</v>
      </c>
      <c r="J271" s="110">
        <f t="shared" si="16"/>
        <v>0</v>
      </c>
      <c r="K271" s="111">
        <v>30407</v>
      </c>
    </row>
    <row r="272" spans="1:11" s="112" customFormat="1" ht="12" customHeight="1" x14ac:dyDescent="0.3">
      <c r="A272" s="27"/>
      <c r="B272" s="138"/>
      <c r="C272" s="138"/>
      <c r="D272" s="148" t="s">
        <v>410</v>
      </c>
      <c r="E272" s="154" t="s">
        <v>432</v>
      </c>
      <c r="F272" s="26"/>
      <c r="G272" s="111">
        <v>0</v>
      </c>
      <c r="H272" s="110">
        <v>0</v>
      </c>
      <c r="I272" s="110">
        <v>0</v>
      </c>
      <c r="J272" s="110">
        <f t="shared" si="16"/>
        <v>0</v>
      </c>
      <c r="K272" s="111">
        <v>30000</v>
      </c>
    </row>
    <row r="273" spans="1:11" s="112" customFormat="1" ht="12" customHeight="1" x14ac:dyDescent="0.3">
      <c r="A273" s="27"/>
      <c r="B273" s="138"/>
      <c r="C273" s="138"/>
      <c r="D273" s="171" t="s">
        <v>411</v>
      </c>
      <c r="E273" s="154" t="s">
        <v>433</v>
      </c>
      <c r="F273" s="26"/>
      <c r="G273" s="111">
        <v>0</v>
      </c>
      <c r="H273" s="110">
        <v>0</v>
      </c>
      <c r="I273" s="110">
        <v>0</v>
      </c>
      <c r="J273" s="110">
        <f t="shared" si="16"/>
        <v>0</v>
      </c>
      <c r="K273" s="111">
        <v>30000</v>
      </c>
    </row>
    <row r="274" spans="1:11" s="112" customFormat="1" ht="12" customHeight="1" x14ac:dyDescent="0.3">
      <c r="A274" s="27"/>
      <c r="B274" s="107"/>
      <c r="C274" s="107"/>
      <c r="D274" s="143" t="s">
        <v>317</v>
      </c>
      <c r="E274" s="109" t="s">
        <v>230</v>
      </c>
      <c r="F274" s="26"/>
      <c r="G274" s="111">
        <v>0</v>
      </c>
      <c r="H274" s="110">
        <v>2400</v>
      </c>
      <c r="I274" s="110">
        <v>27996</v>
      </c>
      <c r="J274" s="110">
        <f>SUM(H274:I274)</f>
        <v>30396</v>
      </c>
      <c r="K274" s="111">
        <v>0</v>
      </c>
    </row>
    <row r="275" spans="1:11" s="112" customFormat="1" ht="12" customHeight="1" x14ac:dyDescent="0.3">
      <c r="A275" s="27"/>
      <c r="B275" s="138"/>
      <c r="C275" s="138"/>
      <c r="D275" s="148" t="s">
        <v>412</v>
      </c>
      <c r="E275" s="154" t="s">
        <v>426</v>
      </c>
      <c r="F275" s="26"/>
      <c r="G275" s="111">
        <v>0</v>
      </c>
      <c r="H275" s="110">
        <v>0</v>
      </c>
      <c r="I275" s="110">
        <v>0</v>
      </c>
      <c r="J275" s="110">
        <f t="shared" ref="J275:J277" si="17">SUM(H275:I275)</f>
        <v>0</v>
      </c>
      <c r="K275" s="111">
        <v>25000</v>
      </c>
    </row>
    <row r="276" spans="1:11" s="112" customFormat="1" ht="12" customHeight="1" x14ac:dyDescent="0.3">
      <c r="A276" s="27"/>
      <c r="B276" s="138"/>
      <c r="C276" s="138"/>
      <c r="D276" s="148" t="s">
        <v>398</v>
      </c>
      <c r="E276" s="154" t="s">
        <v>427</v>
      </c>
      <c r="F276" s="26"/>
      <c r="G276" s="111">
        <v>0</v>
      </c>
      <c r="H276" s="110">
        <v>0</v>
      </c>
      <c r="I276" s="110">
        <v>0</v>
      </c>
      <c r="J276" s="110">
        <f t="shared" si="17"/>
        <v>0</v>
      </c>
      <c r="K276" s="111">
        <v>8000</v>
      </c>
    </row>
    <row r="277" spans="1:11" s="112" customFormat="1" ht="12" customHeight="1" x14ac:dyDescent="0.3">
      <c r="A277" s="27"/>
      <c r="B277" s="138"/>
      <c r="C277" s="138"/>
      <c r="D277" s="148" t="s">
        <v>401</v>
      </c>
      <c r="E277" s="154" t="s">
        <v>428</v>
      </c>
      <c r="F277" s="26"/>
      <c r="G277" s="111">
        <v>0</v>
      </c>
      <c r="H277" s="110">
        <v>0</v>
      </c>
      <c r="I277" s="110">
        <v>0</v>
      </c>
      <c r="J277" s="110">
        <f t="shared" si="17"/>
        <v>0</v>
      </c>
      <c r="K277" s="111">
        <v>25000</v>
      </c>
    </row>
    <row r="278" spans="1:11" s="112" customFormat="1" ht="12" customHeight="1" x14ac:dyDescent="0.3">
      <c r="A278" s="27"/>
      <c r="B278" s="138"/>
      <c r="C278" s="138"/>
      <c r="D278" s="150" t="s">
        <v>413</v>
      </c>
      <c r="E278" s="154" t="s">
        <v>419</v>
      </c>
      <c r="F278" s="26"/>
      <c r="G278" s="110">
        <v>120000</v>
      </c>
      <c r="H278" s="110">
        <v>120000</v>
      </c>
      <c r="I278" s="110">
        <v>0</v>
      </c>
      <c r="J278" s="110">
        <f>SUM(H278:I278)</f>
        <v>120000</v>
      </c>
      <c r="K278" s="111">
        <v>120000</v>
      </c>
    </row>
    <row r="279" spans="1:11" s="112" customFormat="1" ht="12" customHeight="1" x14ac:dyDescent="0.3">
      <c r="A279" s="27"/>
      <c r="B279" s="138"/>
      <c r="C279" s="138"/>
      <c r="D279" s="172" t="s">
        <v>414</v>
      </c>
      <c r="E279" s="154" t="s">
        <v>420</v>
      </c>
      <c r="F279" s="26"/>
      <c r="G279" s="111">
        <v>0</v>
      </c>
      <c r="H279" s="110">
        <v>0</v>
      </c>
      <c r="I279" s="110">
        <v>0</v>
      </c>
      <c r="J279" s="110">
        <f t="shared" ref="J279:J281" si="18">SUM(H279:I279)</f>
        <v>0</v>
      </c>
      <c r="K279" s="111">
        <v>30000</v>
      </c>
    </row>
    <row r="280" spans="1:11" s="112" customFormat="1" ht="12" customHeight="1" x14ac:dyDescent="0.3">
      <c r="A280" s="27"/>
      <c r="B280" s="138"/>
      <c r="C280" s="138"/>
      <c r="D280" s="153" t="s">
        <v>415</v>
      </c>
      <c r="E280" s="154" t="s">
        <v>421</v>
      </c>
      <c r="F280" s="26"/>
      <c r="G280" s="111">
        <v>0</v>
      </c>
      <c r="H280" s="110">
        <v>0</v>
      </c>
      <c r="I280" s="110">
        <v>0</v>
      </c>
      <c r="J280" s="110">
        <f t="shared" si="18"/>
        <v>0</v>
      </c>
      <c r="K280" s="111">
        <v>20000</v>
      </c>
    </row>
    <row r="281" spans="1:11" s="112" customFormat="1" ht="12" customHeight="1" x14ac:dyDescent="0.3">
      <c r="A281" s="27"/>
      <c r="B281" s="138"/>
      <c r="C281" s="138"/>
      <c r="D281" s="149" t="s">
        <v>416</v>
      </c>
      <c r="E281" s="154" t="s">
        <v>422</v>
      </c>
      <c r="F281" s="26"/>
      <c r="G281" s="111">
        <v>0</v>
      </c>
      <c r="H281" s="110">
        <v>0</v>
      </c>
      <c r="I281" s="110">
        <v>0</v>
      </c>
      <c r="J281" s="110">
        <f t="shared" si="18"/>
        <v>0</v>
      </c>
      <c r="K281" s="111">
        <v>13292.15</v>
      </c>
    </row>
    <row r="282" spans="1:11" s="112" customFormat="1" ht="12" customHeight="1" x14ac:dyDescent="0.3">
      <c r="A282" s="27"/>
      <c r="B282" s="107"/>
      <c r="C282" s="107"/>
      <c r="D282" s="113" t="s">
        <v>199</v>
      </c>
      <c r="E282" s="154" t="s">
        <v>423</v>
      </c>
      <c r="F282" s="26"/>
      <c r="G282" s="110">
        <v>70000</v>
      </c>
      <c r="H282" s="110">
        <v>44600</v>
      </c>
      <c r="I282" s="110">
        <v>135400</v>
      </c>
      <c r="J282" s="110">
        <f>SUM(H282:I282)</f>
        <v>180000</v>
      </c>
      <c r="K282" s="111">
        <v>300000</v>
      </c>
    </row>
    <row r="283" spans="1:11" s="112" customFormat="1" ht="12" customHeight="1" x14ac:dyDescent="0.3">
      <c r="A283" s="27"/>
      <c r="B283" s="138"/>
      <c r="C283" s="138"/>
      <c r="D283" s="113" t="s">
        <v>417</v>
      </c>
      <c r="E283" s="154" t="s">
        <v>424</v>
      </c>
      <c r="F283" s="26"/>
      <c r="G283" s="110">
        <v>0</v>
      </c>
      <c r="H283" s="110">
        <v>0</v>
      </c>
      <c r="I283" s="110">
        <v>35998.800000000003</v>
      </c>
      <c r="J283" s="110">
        <f>SUM(H283:I283)</f>
        <v>35998.800000000003</v>
      </c>
      <c r="K283" s="111">
        <v>50000</v>
      </c>
    </row>
    <row r="284" spans="1:11" s="112" customFormat="1" ht="12" customHeight="1" x14ac:dyDescent="0.3">
      <c r="A284" s="27"/>
      <c r="B284" s="138"/>
      <c r="C284" s="138"/>
      <c r="D284" s="113" t="s">
        <v>418</v>
      </c>
      <c r="E284" s="154" t="s">
        <v>425</v>
      </c>
      <c r="F284" s="26"/>
      <c r="G284" s="110">
        <v>0</v>
      </c>
      <c r="H284" s="110">
        <v>0</v>
      </c>
      <c r="I284" s="110">
        <v>0</v>
      </c>
      <c r="J284" s="110">
        <f>SUM(H284:I284)</f>
        <v>0</v>
      </c>
      <c r="K284" s="111">
        <v>100000</v>
      </c>
    </row>
    <row r="285" spans="1:11" s="112" customFormat="1" ht="12" customHeight="1" x14ac:dyDescent="0.3">
      <c r="A285" s="27"/>
      <c r="B285" s="107"/>
      <c r="C285" s="107"/>
      <c r="D285" s="113" t="s">
        <v>196</v>
      </c>
      <c r="E285" s="109" t="s">
        <v>335</v>
      </c>
      <c r="F285" s="26"/>
      <c r="G285" s="110">
        <v>180000</v>
      </c>
      <c r="H285" s="110">
        <v>115448</v>
      </c>
      <c r="I285" s="110">
        <v>84552</v>
      </c>
      <c r="J285" s="110">
        <f t="shared" si="15"/>
        <v>200000</v>
      </c>
      <c r="K285" s="111">
        <v>0</v>
      </c>
    </row>
    <row r="286" spans="1:11" s="112" customFormat="1" ht="12" customHeight="1" x14ac:dyDescent="0.3">
      <c r="A286" s="27"/>
      <c r="B286" s="107"/>
      <c r="C286" s="107"/>
      <c r="D286" s="113" t="s">
        <v>197</v>
      </c>
      <c r="E286" s="109" t="s">
        <v>336</v>
      </c>
      <c r="F286" s="26"/>
      <c r="G286" s="110">
        <v>12851.95</v>
      </c>
      <c r="H286" s="110">
        <v>6755</v>
      </c>
      <c r="I286" s="110">
        <v>18245</v>
      </c>
      <c r="J286" s="110">
        <f t="shared" si="15"/>
        <v>25000</v>
      </c>
      <c r="K286" s="111">
        <v>0</v>
      </c>
    </row>
    <row r="287" spans="1:11" s="112" customFormat="1" ht="12" customHeight="1" x14ac:dyDescent="0.3">
      <c r="A287" s="27"/>
      <c r="B287" s="107"/>
      <c r="C287" s="107"/>
      <c r="D287" s="113" t="s">
        <v>318</v>
      </c>
      <c r="E287" s="109" t="s">
        <v>377</v>
      </c>
      <c r="F287" s="26"/>
      <c r="G287" s="111">
        <v>0</v>
      </c>
      <c r="H287" s="110">
        <v>0</v>
      </c>
      <c r="I287" s="110">
        <v>414000</v>
      </c>
      <c r="J287" s="110">
        <f t="shared" si="15"/>
        <v>414000</v>
      </c>
      <c r="K287" s="111">
        <v>0</v>
      </c>
    </row>
    <row r="288" spans="1:11" s="112" customFormat="1" ht="12" customHeight="1" x14ac:dyDescent="0.3">
      <c r="A288" s="27"/>
      <c r="B288" s="107"/>
      <c r="C288" s="107"/>
      <c r="D288" s="113" t="s">
        <v>198</v>
      </c>
      <c r="E288" s="109" t="s">
        <v>378</v>
      </c>
      <c r="F288" s="26"/>
      <c r="G288" s="110">
        <v>30000</v>
      </c>
      <c r="H288" s="110">
        <v>44600</v>
      </c>
      <c r="I288" s="110">
        <v>135400</v>
      </c>
      <c r="J288" s="110">
        <f>SUM(H288:I288)</f>
        <v>180000</v>
      </c>
      <c r="K288" s="111">
        <v>0</v>
      </c>
    </row>
    <row r="289" spans="1:11" s="112" customFormat="1" ht="12" customHeight="1" x14ac:dyDescent="0.3">
      <c r="A289" s="157"/>
      <c r="B289" s="158" t="s">
        <v>200</v>
      </c>
      <c r="C289" s="158"/>
      <c r="D289" s="159"/>
      <c r="E289" s="160"/>
      <c r="F289" s="160"/>
      <c r="G289" s="117">
        <f>SUM(G103:G288)</f>
        <v>25775235.370000001</v>
      </c>
      <c r="H289" s="117">
        <f>SUM(H103:H288)</f>
        <v>11270493.030000001</v>
      </c>
      <c r="I289" s="117">
        <f>SUM(I103:I288)</f>
        <v>23307013.380000003</v>
      </c>
      <c r="J289" s="117">
        <f>SUM(J103:J288)</f>
        <v>34577506.409999996</v>
      </c>
      <c r="K289" s="117">
        <f>SUM(K248:K288,K199:K240,K152:K186,K102:K143)</f>
        <v>36573640.5</v>
      </c>
    </row>
    <row r="290" spans="1:11" s="112" customFormat="1" ht="12" customHeight="1" x14ac:dyDescent="0.3">
      <c r="A290" s="18"/>
      <c r="B290" s="163"/>
      <c r="C290" s="163"/>
      <c r="D290" s="163"/>
      <c r="E290" s="18"/>
      <c r="F290" s="18"/>
      <c r="G290" s="164"/>
      <c r="H290" s="164"/>
      <c r="I290" s="164"/>
      <c r="J290" s="164"/>
      <c r="K290" s="164"/>
    </row>
    <row r="291" spans="1:11" s="112" customFormat="1" ht="12" customHeight="1" x14ac:dyDescent="0.3">
      <c r="A291" s="25"/>
      <c r="B291" s="125"/>
      <c r="C291" s="125"/>
      <c r="D291" s="125"/>
      <c r="E291" s="25"/>
      <c r="F291" s="25"/>
      <c r="G291" s="165"/>
      <c r="H291" s="165"/>
      <c r="I291" s="165"/>
      <c r="J291" s="165"/>
      <c r="K291" s="165"/>
    </row>
    <row r="292" spans="1:11" s="112" customFormat="1" ht="12" customHeight="1" x14ac:dyDescent="0.3">
      <c r="A292" s="25"/>
      <c r="B292" s="125"/>
      <c r="C292" s="125"/>
      <c r="D292" s="125"/>
      <c r="E292" s="25"/>
      <c r="F292" s="25"/>
      <c r="G292" s="165"/>
      <c r="H292" s="165"/>
      <c r="I292" s="165"/>
      <c r="J292" s="165"/>
      <c r="K292" s="165"/>
    </row>
    <row r="293" spans="1:11" s="112" customFormat="1" ht="12" customHeight="1" x14ac:dyDescent="0.3">
      <c r="A293" s="25"/>
      <c r="B293" s="125"/>
      <c r="C293" s="125"/>
      <c r="D293" s="125"/>
      <c r="E293" s="25"/>
      <c r="F293" s="25"/>
      <c r="G293" s="165"/>
      <c r="H293" s="165"/>
      <c r="I293" s="165"/>
      <c r="J293" s="165"/>
      <c r="K293" s="165"/>
    </row>
    <row r="294" spans="1:11" ht="15" x14ac:dyDescent="0.3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166" t="s">
        <v>449</v>
      </c>
    </row>
    <row r="295" spans="1:11" ht="10.95" customHeight="1" x14ac:dyDescent="0.3">
      <c r="A295" s="17"/>
      <c r="B295" s="18"/>
      <c r="C295" s="18"/>
      <c r="D295" s="161"/>
      <c r="E295" s="19"/>
      <c r="F295" s="12"/>
      <c r="G295" s="12"/>
      <c r="H295" s="184" t="s">
        <v>305</v>
      </c>
      <c r="I295" s="185"/>
      <c r="J295" s="186"/>
      <c r="K295" s="12"/>
    </row>
    <row r="296" spans="1:11" ht="10.95" customHeight="1" x14ac:dyDescent="0.3">
      <c r="A296" s="190" t="s">
        <v>0</v>
      </c>
      <c r="B296" s="191"/>
      <c r="C296" s="191"/>
      <c r="D296" s="192"/>
      <c r="E296" s="193" t="s">
        <v>118</v>
      </c>
      <c r="F296" s="173" t="s">
        <v>28</v>
      </c>
      <c r="G296" s="194" t="s">
        <v>30</v>
      </c>
      <c r="H296" s="187"/>
      <c r="I296" s="188"/>
      <c r="J296" s="189"/>
      <c r="K296" s="139" t="s">
        <v>32</v>
      </c>
    </row>
    <row r="297" spans="1:11" ht="10.95" customHeight="1" x14ac:dyDescent="0.3">
      <c r="A297" s="195"/>
      <c r="B297" s="196"/>
      <c r="C297" s="196"/>
      <c r="D297" s="197"/>
      <c r="E297" s="193"/>
      <c r="F297" s="173" t="s">
        <v>29</v>
      </c>
      <c r="G297" s="194"/>
      <c r="H297" s="139" t="s">
        <v>303</v>
      </c>
      <c r="I297" s="139" t="s">
        <v>304</v>
      </c>
      <c r="J297" s="198" t="s">
        <v>44</v>
      </c>
      <c r="K297" s="139" t="s">
        <v>302</v>
      </c>
    </row>
    <row r="298" spans="1:11" ht="10.95" customHeight="1" x14ac:dyDescent="0.3">
      <c r="A298" s="140"/>
      <c r="B298" s="141"/>
      <c r="C298" s="141"/>
      <c r="D298" s="162"/>
      <c r="E298" s="139"/>
      <c r="F298" s="139"/>
      <c r="G298" s="139" t="s">
        <v>31</v>
      </c>
      <c r="H298" s="139" t="s">
        <v>42</v>
      </c>
      <c r="I298" s="139" t="s">
        <v>43</v>
      </c>
      <c r="J298" s="193"/>
      <c r="K298" s="139"/>
    </row>
    <row r="299" spans="1:11" ht="10.95" customHeight="1" x14ac:dyDescent="0.3">
      <c r="A299" s="174" t="s">
        <v>294</v>
      </c>
      <c r="B299" s="175"/>
      <c r="C299" s="175"/>
      <c r="D299" s="199"/>
      <c r="E299" s="22" t="s">
        <v>295</v>
      </c>
      <c r="F299" s="22" t="s">
        <v>296</v>
      </c>
      <c r="G299" s="22" t="s">
        <v>297</v>
      </c>
      <c r="H299" s="22" t="s">
        <v>298</v>
      </c>
      <c r="I299" s="22" t="s">
        <v>299</v>
      </c>
      <c r="J299" s="22" t="s">
        <v>300</v>
      </c>
      <c r="K299" s="22" t="s">
        <v>301</v>
      </c>
    </row>
    <row r="300" spans="1:11" s="112" customFormat="1" ht="12" customHeight="1" x14ac:dyDescent="0.3">
      <c r="A300" s="27"/>
      <c r="B300" s="125"/>
      <c r="C300" s="125"/>
      <c r="D300" s="126"/>
      <c r="E300" s="26"/>
      <c r="F300" s="26"/>
      <c r="G300" s="156"/>
      <c r="H300" s="156"/>
      <c r="I300" s="156"/>
      <c r="J300" s="156"/>
      <c r="K300" s="156"/>
    </row>
    <row r="301" spans="1:11" ht="12" customHeight="1" x14ac:dyDescent="0.3">
      <c r="A301" s="181" t="s">
        <v>370</v>
      </c>
      <c r="B301" s="182"/>
      <c r="C301" s="182"/>
      <c r="D301" s="183"/>
      <c r="E301" s="105"/>
      <c r="F301" s="105"/>
      <c r="G301" s="105"/>
      <c r="H301" s="105"/>
      <c r="I301" s="105"/>
      <c r="J301" s="105"/>
      <c r="K301" s="105"/>
    </row>
    <row r="302" spans="1:11" ht="12" customHeight="1" x14ac:dyDescent="0.3">
      <c r="A302" s="70"/>
      <c r="B302" s="55"/>
      <c r="C302" s="39" t="s">
        <v>201</v>
      </c>
      <c r="D302" s="40"/>
      <c r="E302" s="45" t="s">
        <v>209</v>
      </c>
      <c r="F302" s="42"/>
      <c r="G302" s="5">
        <v>554736</v>
      </c>
      <c r="H302" s="5">
        <v>540443</v>
      </c>
      <c r="I302" s="5">
        <v>433557</v>
      </c>
      <c r="J302" s="5">
        <f>SUM(H302:I302)</f>
        <v>974000</v>
      </c>
      <c r="K302" s="5">
        <v>2089792</v>
      </c>
    </row>
    <row r="303" spans="1:11" ht="12" customHeight="1" x14ac:dyDescent="0.3">
      <c r="A303" s="87" t="s">
        <v>202</v>
      </c>
      <c r="B303" s="55"/>
      <c r="C303" s="55"/>
      <c r="D303" s="69"/>
      <c r="E303" s="42"/>
      <c r="F303" s="42"/>
      <c r="G303" s="8">
        <f>SUM(G302)</f>
        <v>554736</v>
      </c>
      <c r="H303" s="8">
        <f>SUM(H302)</f>
        <v>540443</v>
      </c>
      <c r="I303" s="8">
        <f>SUM(I302)</f>
        <v>433557</v>
      </c>
      <c r="J303" s="8">
        <f>SUM(J302)</f>
        <v>974000</v>
      </c>
      <c r="K303" s="8">
        <f>SUM(K302)</f>
        <v>2089792</v>
      </c>
    </row>
    <row r="304" spans="1:11" ht="12" customHeight="1" x14ac:dyDescent="0.3">
      <c r="A304" s="54"/>
      <c r="B304" s="62" t="s">
        <v>203</v>
      </c>
      <c r="C304" s="62"/>
      <c r="D304" s="88"/>
      <c r="E304" s="42"/>
      <c r="F304" s="42"/>
      <c r="G304" s="5"/>
      <c r="H304" s="5"/>
      <c r="I304" s="5"/>
      <c r="J304" s="5"/>
      <c r="K304" s="5"/>
    </row>
    <row r="305" spans="1:11" ht="12" customHeight="1" x14ac:dyDescent="0.3">
      <c r="A305" s="54"/>
      <c r="B305" s="62"/>
      <c r="C305" s="62"/>
      <c r="D305" s="40" t="s">
        <v>204</v>
      </c>
      <c r="E305" s="42"/>
      <c r="F305" s="42"/>
      <c r="G305" s="5">
        <v>9118910</v>
      </c>
      <c r="H305" s="5">
        <v>5114529</v>
      </c>
      <c r="I305" s="5">
        <v>11466639.6</v>
      </c>
      <c r="J305" s="5">
        <f>SUM(H305:I305)</f>
        <v>16581168.6</v>
      </c>
      <c r="K305" s="5">
        <v>25896463.600000001</v>
      </c>
    </row>
    <row r="306" spans="1:11" ht="12" customHeight="1" x14ac:dyDescent="0.3">
      <c r="A306" s="54"/>
      <c r="B306" s="62"/>
      <c r="C306" s="62"/>
      <c r="D306" s="40" t="s">
        <v>205</v>
      </c>
      <c r="E306" s="42"/>
      <c r="F306" s="42"/>
      <c r="G306" s="5">
        <v>2383474.65</v>
      </c>
      <c r="H306" s="5">
        <v>1436167.18</v>
      </c>
      <c r="I306" s="5">
        <v>4746624.97</v>
      </c>
      <c r="J306" s="5">
        <f>SUM(H306:I306)</f>
        <v>6182792.1499999994</v>
      </c>
      <c r="K306" s="5">
        <v>6624115.9000000004</v>
      </c>
    </row>
    <row r="307" spans="1:11" ht="12" customHeight="1" x14ac:dyDescent="0.3">
      <c r="A307" s="54"/>
      <c r="B307" s="62"/>
      <c r="C307" s="62"/>
      <c r="D307" s="40" t="s">
        <v>206</v>
      </c>
      <c r="E307" s="42"/>
      <c r="F307" s="42"/>
      <c r="G307" s="5">
        <v>0</v>
      </c>
      <c r="H307" s="5">
        <v>0</v>
      </c>
      <c r="I307" s="5">
        <v>14000</v>
      </c>
      <c r="J307" s="5">
        <f>SUM(H307:I307)</f>
        <v>14000</v>
      </c>
      <c r="K307" s="5">
        <v>14000</v>
      </c>
    </row>
    <row r="308" spans="1:11" ht="12" customHeight="1" x14ac:dyDescent="0.3">
      <c r="A308" s="54"/>
      <c r="B308" s="62"/>
      <c r="C308" s="62"/>
      <c r="D308" s="40" t="s">
        <v>207</v>
      </c>
      <c r="E308" s="42"/>
      <c r="F308" s="42"/>
      <c r="G308" s="5">
        <v>0</v>
      </c>
      <c r="H308" s="5">
        <v>1474288.9</v>
      </c>
      <c r="I308" s="5">
        <v>3126026.38</v>
      </c>
      <c r="J308" s="5">
        <f>SUM(H308:I308)</f>
        <v>4600315.2799999993</v>
      </c>
      <c r="K308" s="5">
        <v>5254161</v>
      </c>
    </row>
    <row r="309" spans="1:11" ht="12" customHeight="1" x14ac:dyDescent="0.3">
      <c r="A309" s="54"/>
      <c r="B309" s="62"/>
      <c r="C309" s="62" t="s">
        <v>208</v>
      </c>
      <c r="D309" s="88"/>
      <c r="E309" s="42"/>
      <c r="F309" s="42"/>
      <c r="G309" s="8">
        <f>SUM(G305:G308)</f>
        <v>11502384.65</v>
      </c>
      <c r="H309" s="8">
        <f>SUM(H305:H308)</f>
        <v>8024985.0800000001</v>
      </c>
      <c r="I309" s="8">
        <f>SUM(I305:I308)</f>
        <v>19353290.949999999</v>
      </c>
      <c r="J309" s="8">
        <f>SUM(J305:J308)</f>
        <v>27378276.030000001</v>
      </c>
      <c r="K309" s="8">
        <f>SUM(K305:K308)</f>
        <v>37788740.5</v>
      </c>
    </row>
    <row r="310" spans="1:11" ht="12" customHeight="1" thickBot="1" x14ac:dyDescent="0.35">
      <c r="A310" s="54" t="s">
        <v>258</v>
      </c>
      <c r="B310" s="62"/>
      <c r="C310" s="62"/>
      <c r="D310" s="88"/>
      <c r="E310" s="42"/>
      <c r="F310" s="42"/>
      <c r="G310" s="13">
        <f>SUM(G309,G303,G289,G89)</f>
        <v>83414548.310000017</v>
      </c>
      <c r="H310" s="13">
        <f>SUM(H309,H303,H289,H89)</f>
        <v>43807125.689999998</v>
      </c>
      <c r="I310" s="13">
        <f>SUM(I309,I303,I289,I89)</f>
        <v>72893552.709999993</v>
      </c>
      <c r="J310" s="13">
        <f>SUM(H310:I310)</f>
        <v>116700678.39999999</v>
      </c>
      <c r="K310" s="13">
        <f>SUM(K309,K303,K289,K89)</f>
        <v>132482318</v>
      </c>
    </row>
    <row r="311" spans="1:11" ht="12" customHeight="1" thickTop="1" x14ac:dyDescent="0.3">
      <c r="A311" s="89" t="s">
        <v>259</v>
      </c>
      <c r="B311" s="65"/>
      <c r="C311" s="48"/>
      <c r="D311" s="49"/>
      <c r="E311" s="50"/>
      <c r="F311" s="50"/>
      <c r="G311" s="14">
        <f>SUM(G50-G310)</f>
        <v>26592736.37999998</v>
      </c>
      <c r="H311" s="14">
        <f>SUM(H50-H310)</f>
        <v>28999712.440000013</v>
      </c>
      <c r="I311" s="14">
        <f>SUM(I50-I310)</f>
        <v>-22044547.839999989</v>
      </c>
      <c r="J311" s="101" t="s">
        <v>46</v>
      </c>
      <c r="K311" s="101" t="s">
        <v>46</v>
      </c>
    </row>
    <row r="312" spans="1:11" ht="12" customHeight="1" x14ac:dyDescent="0.3"/>
    <row r="313" spans="1:11" ht="12" customHeight="1" x14ac:dyDescent="0.3">
      <c r="D313" s="90" t="s">
        <v>281</v>
      </c>
    </row>
    <row r="314" spans="1:11" ht="12" customHeight="1" x14ac:dyDescent="0.3"/>
    <row r="315" spans="1:11" ht="12" customHeight="1" x14ac:dyDescent="0.3"/>
    <row r="316" spans="1:11" s="15" customFormat="1" ht="12" customHeight="1" x14ac:dyDescent="0.3">
      <c r="D316" s="15" t="s">
        <v>282</v>
      </c>
      <c r="E316" s="15" t="s">
        <v>284</v>
      </c>
      <c r="G316" s="177" t="s">
        <v>306</v>
      </c>
      <c r="H316" s="177"/>
      <c r="I316" s="177"/>
      <c r="J316" s="179" t="s">
        <v>287</v>
      </c>
      <c r="K316" s="179"/>
    </row>
    <row r="317" spans="1:11" ht="12" customHeight="1" x14ac:dyDescent="0.3">
      <c r="D317" s="11" t="s">
        <v>283</v>
      </c>
      <c r="E317" s="11" t="s">
        <v>285</v>
      </c>
      <c r="G317" s="178" t="s">
        <v>307</v>
      </c>
      <c r="H317" s="178"/>
      <c r="I317" s="178"/>
      <c r="J317" s="180" t="s">
        <v>288</v>
      </c>
      <c r="K317" s="180"/>
    </row>
    <row r="318" spans="1:11" ht="12" customHeight="1" x14ac:dyDescent="0.3"/>
    <row r="319" spans="1:11" ht="12" customHeight="1" x14ac:dyDescent="0.3"/>
    <row r="320" spans="1:11" ht="12" customHeight="1" x14ac:dyDescent="0.3"/>
    <row r="321" spans="4:4" ht="12" customHeight="1" x14ac:dyDescent="0.3">
      <c r="D321" s="15" t="s">
        <v>286</v>
      </c>
    </row>
    <row r="322" spans="4:4" ht="12" customHeight="1" x14ac:dyDescent="0.3">
      <c r="D322" s="11" t="s">
        <v>289</v>
      </c>
    </row>
  </sheetData>
  <mergeCells count="59">
    <mergeCell ref="H97:J97"/>
    <mergeCell ref="A3:K3"/>
    <mergeCell ref="A4:K4"/>
    <mergeCell ref="A5:K5"/>
    <mergeCell ref="A7:D7"/>
    <mergeCell ref="A8:D8"/>
    <mergeCell ref="E7:E8"/>
    <mergeCell ref="H6:J7"/>
    <mergeCell ref="J8:J9"/>
    <mergeCell ref="G7:G8"/>
    <mergeCell ref="H59:J60"/>
    <mergeCell ref="C20:D20"/>
    <mergeCell ref="A60:D60"/>
    <mergeCell ref="H147:J148"/>
    <mergeCell ref="A148:D148"/>
    <mergeCell ref="E148:E149"/>
    <mergeCell ref="A149:D149"/>
    <mergeCell ref="A97:D97"/>
    <mergeCell ref="G60:G61"/>
    <mergeCell ref="J61:J62"/>
    <mergeCell ref="G97:G98"/>
    <mergeCell ref="J98:J99"/>
    <mergeCell ref="A100:D100"/>
    <mergeCell ref="G148:G149"/>
    <mergeCell ref="J149:J150"/>
    <mergeCell ref="A10:D10"/>
    <mergeCell ref="A61:D61"/>
    <mergeCell ref="A98:D98"/>
    <mergeCell ref="E60:E61"/>
    <mergeCell ref="E97:E98"/>
    <mergeCell ref="A11:D11"/>
    <mergeCell ref="A63:D63"/>
    <mergeCell ref="A151:D151"/>
    <mergeCell ref="G194:G195"/>
    <mergeCell ref="J195:J196"/>
    <mergeCell ref="A197:D197"/>
    <mergeCell ref="G244:G245"/>
    <mergeCell ref="J245:J246"/>
    <mergeCell ref="H243:J244"/>
    <mergeCell ref="A244:D244"/>
    <mergeCell ref="E244:E245"/>
    <mergeCell ref="A245:D245"/>
    <mergeCell ref="H193:J194"/>
    <mergeCell ref="A194:D194"/>
    <mergeCell ref="E194:E195"/>
    <mergeCell ref="A195:D195"/>
    <mergeCell ref="A247:D247"/>
    <mergeCell ref="G316:I316"/>
    <mergeCell ref="G317:I317"/>
    <mergeCell ref="J316:K316"/>
    <mergeCell ref="J317:K317"/>
    <mergeCell ref="A301:D301"/>
    <mergeCell ref="H295:J296"/>
    <mergeCell ref="A296:D296"/>
    <mergeCell ref="E296:E297"/>
    <mergeCell ref="G296:G297"/>
    <mergeCell ref="A297:D297"/>
    <mergeCell ref="J297:J298"/>
    <mergeCell ref="A299:D299"/>
  </mergeCells>
  <pageMargins left="0.94" right="0.15748031496062992" top="0.15748031496062992" bottom="3.937007874015748E-2" header="0.11811023622047245" footer="3.937007874015748E-2"/>
  <pageSetup paperSize="1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2020-11-09T07:58:52Z</cp:lastPrinted>
  <dcterms:created xsi:type="dcterms:W3CDTF">2016-07-14T04:06:45Z</dcterms:created>
  <dcterms:modified xsi:type="dcterms:W3CDTF">2020-11-09T08:12:33Z</dcterms:modified>
</cp:coreProperties>
</file>